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36B607D-49CE-4A69-8271-4C8F6D4A0B9B}" xr6:coauthVersionLast="36" xr6:coauthVersionMax="36" xr10:uidLastSave="{00000000-0000-0000-0000-000000000000}"/>
  <bookViews>
    <workbookView xWindow="0" yWindow="0" windowWidth="22260" windowHeight="12645" activeTab="3" xr2:uid="{00000000-000D-0000-FFFF-FFFF00000000}"/>
  </bookViews>
  <sheets>
    <sheet name="INDIVIDUAL" sheetId="1" r:id="rId1"/>
    <sheet name="IND - PUESTOS" sheetId="2" r:id="rId2"/>
    <sheet name="CONJUNTOS" sheetId="3" r:id="rId3"/>
    <sheet name="CONJ - PUESTO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J4" i="4"/>
  <c r="K15" i="2"/>
  <c r="C36" i="2" l="1"/>
  <c r="C35" i="2"/>
  <c r="C33" i="2"/>
  <c r="C32" i="2"/>
  <c r="C30" i="2"/>
  <c r="C29" i="2"/>
  <c r="C20" i="2"/>
  <c r="C21" i="2"/>
  <c r="C22" i="2"/>
  <c r="C23" i="2"/>
  <c r="C24" i="2"/>
  <c r="C25" i="2"/>
  <c r="C19" i="2"/>
  <c r="C12" i="2"/>
  <c r="C13" i="2"/>
  <c r="C14" i="2"/>
  <c r="C15" i="2"/>
  <c r="C16" i="2"/>
  <c r="C17" i="2"/>
  <c r="C11" i="2"/>
  <c r="S10" i="1"/>
  <c r="C4" i="2"/>
  <c r="C5" i="2"/>
  <c r="C6" i="2"/>
  <c r="C7" i="2"/>
  <c r="C8" i="2"/>
  <c r="C9" i="2"/>
  <c r="C3" i="2"/>
  <c r="E6" i="1"/>
  <c r="H23" i="2" l="1"/>
  <c r="J7" i="2"/>
  <c r="I10" i="2"/>
  <c r="I7" i="2"/>
  <c r="H10" i="2"/>
  <c r="I4" i="2"/>
  <c r="H9" i="2"/>
  <c r="H6" i="2"/>
  <c r="H5" i="2"/>
  <c r="D33" i="2"/>
  <c r="D35" i="2"/>
  <c r="J23" i="2"/>
  <c r="I23" i="2"/>
  <c r="K23" i="2" s="1"/>
  <c r="I22" i="2"/>
  <c r="H22" i="2"/>
  <c r="D20" i="2"/>
  <c r="J9" i="2"/>
  <c r="J6" i="2"/>
  <c r="J10" i="2"/>
  <c r="J4" i="2"/>
  <c r="D12" i="2"/>
  <c r="D13" i="2"/>
  <c r="I8" i="2"/>
  <c r="I9" i="2"/>
  <c r="D17" i="2"/>
  <c r="I5" i="2"/>
  <c r="D5" i="2"/>
  <c r="H4" i="2"/>
  <c r="H8" i="2"/>
  <c r="J31" i="3"/>
  <c r="K31" i="3" s="1"/>
  <c r="P31" i="3"/>
  <c r="J10" i="3"/>
  <c r="K10" i="3" s="1"/>
  <c r="P10" i="3"/>
  <c r="P30" i="3"/>
  <c r="J30" i="3"/>
  <c r="K30" i="3" s="1"/>
  <c r="P25" i="3"/>
  <c r="J25" i="3"/>
  <c r="K25" i="3" s="1"/>
  <c r="P20" i="3"/>
  <c r="J20" i="3"/>
  <c r="K20" i="3" s="1"/>
  <c r="P15" i="3"/>
  <c r="J15" i="3"/>
  <c r="K15" i="3" s="1"/>
  <c r="P9" i="3"/>
  <c r="J9" i="3"/>
  <c r="K9" i="3" s="1"/>
  <c r="P4" i="3"/>
  <c r="J4" i="3"/>
  <c r="K4" i="3" s="1"/>
  <c r="P50" i="1"/>
  <c r="J50" i="1"/>
  <c r="K50" i="1" s="1"/>
  <c r="P49" i="1"/>
  <c r="J49" i="1"/>
  <c r="K49" i="1" s="1"/>
  <c r="P44" i="1"/>
  <c r="J44" i="1"/>
  <c r="K44" i="1" s="1"/>
  <c r="P43" i="1"/>
  <c r="J43" i="1"/>
  <c r="K43" i="1" s="1"/>
  <c r="P42" i="1"/>
  <c r="J42" i="1"/>
  <c r="K42" i="1" s="1"/>
  <c r="P41" i="1"/>
  <c r="J41" i="1"/>
  <c r="K41" i="1" s="1"/>
  <c r="P40" i="1"/>
  <c r="J40" i="1"/>
  <c r="K40" i="1" s="1"/>
  <c r="P39" i="1"/>
  <c r="J39" i="1"/>
  <c r="K39" i="1" s="1"/>
  <c r="P38" i="1"/>
  <c r="J38" i="1"/>
  <c r="K38" i="1" s="1"/>
  <c r="P33" i="1"/>
  <c r="J33" i="1"/>
  <c r="K33" i="1" s="1"/>
  <c r="P32" i="1"/>
  <c r="J32" i="1"/>
  <c r="K32" i="1" s="1"/>
  <c r="J23" i="1"/>
  <c r="K23" i="1" s="1"/>
  <c r="P23" i="1"/>
  <c r="J24" i="1"/>
  <c r="K24" i="1" s="1"/>
  <c r="P24" i="1"/>
  <c r="J25" i="1"/>
  <c r="K25" i="1" s="1"/>
  <c r="P25" i="1"/>
  <c r="J26" i="1"/>
  <c r="K26" i="1" s="1"/>
  <c r="P26" i="1"/>
  <c r="J27" i="1"/>
  <c r="K27" i="1" s="1"/>
  <c r="P27" i="1"/>
  <c r="P22" i="1"/>
  <c r="K22" i="1"/>
  <c r="J22" i="1"/>
  <c r="P21" i="1"/>
  <c r="J21" i="1"/>
  <c r="K21" i="1" s="1"/>
  <c r="P16" i="1"/>
  <c r="J16" i="1"/>
  <c r="K16" i="1" s="1"/>
  <c r="P15" i="1"/>
  <c r="J15" i="1"/>
  <c r="K15" i="1" s="1"/>
  <c r="J5" i="1"/>
  <c r="K5" i="1" s="1"/>
  <c r="P5" i="1"/>
  <c r="J6" i="1"/>
  <c r="K6" i="1" s="1"/>
  <c r="P6" i="1"/>
  <c r="J7" i="1"/>
  <c r="K7" i="1" s="1"/>
  <c r="P7" i="1"/>
  <c r="J8" i="1"/>
  <c r="K8" i="1" s="1"/>
  <c r="P8" i="1"/>
  <c r="J9" i="1"/>
  <c r="K9" i="1" s="1"/>
  <c r="P9" i="1"/>
  <c r="J10" i="1"/>
  <c r="K10" i="1"/>
  <c r="P10" i="1"/>
  <c r="P4" i="1"/>
  <c r="J4" i="1"/>
  <c r="K4" i="1" s="1"/>
  <c r="K4" i="2" l="1"/>
  <c r="K9" i="2"/>
  <c r="K10" i="2"/>
  <c r="J8" i="2"/>
  <c r="K8" i="2" s="1"/>
  <c r="D23" i="2"/>
  <c r="D7" i="2"/>
  <c r="D9" i="2"/>
  <c r="D4" i="2"/>
  <c r="D19" i="2"/>
  <c r="D22" i="2"/>
  <c r="D11" i="2"/>
  <c r="D25" i="2"/>
  <c r="D29" i="2"/>
  <c r="D24" i="2"/>
  <c r="D30" i="2"/>
  <c r="D36" i="2"/>
  <c r="H7" i="2"/>
  <c r="K7" i="2" s="1"/>
  <c r="J5" i="2"/>
  <c r="K5" i="2" s="1"/>
  <c r="D15" i="2"/>
  <c r="I6" i="2"/>
  <c r="K6" i="2" s="1"/>
  <c r="J22" i="2"/>
  <c r="K22" i="2" s="1"/>
  <c r="D8" i="2"/>
  <c r="D14" i="2"/>
  <c r="D21" i="2"/>
  <c r="D16" i="2"/>
  <c r="D32" i="2"/>
  <c r="D3" i="2"/>
  <c r="D6" i="2"/>
  <c r="Q31" i="3"/>
  <c r="E31" i="3"/>
  <c r="Q30" i="3"/>
  <c r="E30" i="3"/>
  <c r="Q25" i="3"/>
  <c r="E25" i="3"/>
  <c r="Q20" i="3"/>
  <c r="E20" i="3"/>
  <c r="S20" i="3" s="1"/>
  <c r="Q15" i="3"/>
  <c r="E15" i="3"/>
  <c r="E10" i="3"/>
  <c r="Q10" i="3"/>
  <c r="Q9" i="3"/>
  <c r="E9" i="3"/>
  <c r="Q4" i="3"/>
  <c r="E4" i="3"/>
  <c r="Q50" i="1"/>
  <c r="E50" i="1"/>
  <c r="S50" i="1" s="1"/>
  <c r="Q49" i="1"/>
  <c r="E49" i="1"/>
  <c r="Q44" i="1"/>
  <c r="E44" i="1"/>
  <c r="S44" i="1" s="1"/>
  <c r="Q43" i="1"/>
  <c r="E43" i="1"/>
  <c r="Q42" i="1"/>
  <c r="E42" i="1"/>
  <c r="S42" i="1" s="1"/>
  <c r="Q41" i="1"/>
  <c r="E41" i="1"/>
  <c r="Q40" i="1"/>
  <c r="E40" i="1"/>
  <c r="Q39" i="1"/>
  <c r="E39" i="1"/>
  <c r="Q38" i="1"/>
  <c r="E38" i="1"/>
  <c r="S38" i="1" s="1"/>
  <c r="Q33" i="1"/>
  <c r="E33" i="1"/>
  <c r="Q32" i="1"/>
  <c r="E32" i="1"/>
  <c r="Q27" i="1"/>
  <c r="E27" i="1"/>
  <c r="Q26" i="1"/>
  <c r="E26" i="1"/>
  <c r="Q25" i="1"/>
  <c r="E25" i="1"/>
  <c r="Q24" i="1"/>
  <c r="E24" i="1"/>
  <c r="Q23" i="1"/>
  <c r="E23" i="1"/>
  <c r="Q22" i="1"/>
  <c r="E22" i="1"/>
  <c r="Q21" i="1"/>
  <c r="E21" i="1"/>
  <c r="Q16" i="1"/>
  <c r="E16" i="1"/>
  <c r="Q15" i="1"/>
  <c r="E15" i="1"/>
  <c r="E7" i="1"/>
  <c r="Q7" i="1"/>
  <c r="E8" i="1"/>
  <c r="Q8" i="1"/>
  <c r="E9" i="1"/>
  <c r="Q9" i="1"/>
  <c r="E10" i="1"/>
  <c r="Q10" i="1"/>
  <c r="Q6" i="1"/>
  <c r="Q5" i="1"/>
  <c r="E5" i="1"/>
  <c r="Q4" i="1"/>
  <c r="E4" i="1"/>
  <c r="S31" i="3" l="1"/>
  <c r="S23" i="1"/>
  <c r="S16" i="1"/>
  <c r="S8" i="1"/>
  <c r="L5" i="2"/>
  <c r="L4" i="2"/>
  <c r="L9" i="2"/>
  <c r="L10" i="2"/>
  <c r="L22" i="2"/>
  <c r="L23" i="2"/>
  <c r="L6" i="2"/>
  <c r="L7" i="2"/>
  <c r="L8" i="2"/>
  <c r="S25" i="1"/>
  <c r="S39" i="1"/>
  <c r="S7" i="1"/>
  <c r="S22" i="1"/>
  <c r="S25" i="3"/>
  <c r="S43" i="1"/>
  <c r="S32" i="1"/>
  <c r="S30" i="3"/>
  <c r="S9" i="3"/>
  <c r="S10" i="3"/>
  <c r="S15" i="3"/>
  <c r="S4" i="3"/>
  <c r="S40" i="1"/>
  <c r="S49" i="1"/>
  <c r="S41" i="1"/>
  <c r="S21" i="1"/>
  <c r="S26" i="1"/>
  <c r="S27" i="1"/>
  <c r="S33" i="1"/>
  <c r="S24" i="1"/>
  <c r="S15" i="1"/>
  <c r="S9" i="1"/>
  <c r="S4" i="1"/>
  <c r="S5" i="1"/>
  <c r="S6" i="1"/>
  <c r="T42" i="1" l="1"/>
  <c r="T39" i="1"/>
  <c r="T43" i="1"/>
  <c r="T40" i="1"/>
  <c r="T44" i="1"/>
  <c r="T41" i="1"/>
  <c r="T38" i="1"/>
  <c r="T33" i="1"/>
  <c r="T32" i="1"/>
  <c r="T25" i="1"/>
  <c r="T22" i="1"/>
  <c r="T27" i="1"/>
  <c r="T23" i="1"/>
  <c r="T21" i="1"/>
  <c r="T26" i="1"/>
  <c r="T24" i="1"/>
  <c r="T5" i="1"/>
  <c r="T6" i="1"/>
  <c r="T7" i="1"/>
  <c r="T4" i="1"/>
  <c r="T8" i="1"/>
  <c r="T9" i="1"/>
  <c r="T10" i="1"/>
  <c r="T4" i="3"/>
</calcChain>
</file>

<file path=xl/sharedStrings.xml><?xml version="1.0" encoding="utf-8"?>
<sst xmlns="http://schemas.openxmlformats.org/spreadsheetml/2006/main" count="491" uniqueCount="110">
  <si>
    <t>SOGA</t>
  </si>
  <si>
    <t>N°</t>
  </si>
  <si>
    <t>GIMNASTA</t>
  </si>
  <si>
    <t>NOTA COMUN DB1/DB2</t>
  </si>
  <si>
    <t>NOTA COMUN DA1/DA2</t>
  </si>
  <si>
    <t>NOTA D</t>
  </si>
  <si>
    <t>A1</t>
  </si>
  <si>
    <t>A2</t>
  </si>
  <si>
    <t>A3</t>
  </si>
  <si>
    <t>PROMEDIO  A</t>
  </si>
  <si>
    <t>NOTA FINAL A</t>
  </si>
  <si>
    <t>E1</t>
  </si>
  <si>
    <t>E2</t>
  </si>
  <si>
    <t>E3</t>
  </si>
  <si>
    <t>PROMEDIO  E</t>
  </si>
  <si>
    <t>NOTA FINAL E</t>
  </si>
  <si>
    <t>DESCUENTO</t>
  </si>
  <si>
    <t>TOTAL</t>
  </si>
  <si>
    <t>PUESTO POR APARATO</t>
  </si>
  <si>
    <t>ARO</t>
  </si>
  <si>
    <t>PELOTA</t>
  </si>
  <si>
    <t>AC4 - INDIVIDUAL - NIVEL A</t>
  </si>
  <si>
    <t>Montenegro, Pilar (FMG)</t>
  </si>
  <si>
    <t>Romero, Valentina (FGSL)</t>
  </si>
  <si>
    <t>Miravet Piva, Franca (FCG)</t>
  </si>
  <si>
    <t>Bustos, Livia (FSG)</t>
  </si>
  <si>
    <t>Fasanella, Tiziana (FMG)</t>
  </si>
  <si>
    <t>Terreno, Maria Paz (FCG)</t>
  </si>
  <si>
    <t>Arce, Camila (FCG)</t>
  </si>
  <si>
    <t>AC2 - INDIVIDUAL - NIVEL A</t>
  </si>
  <si>
    <t>MANOS LIBRES</t>
  </si>
  <si>
    <t>Sanguineti, Sofia Laura (FMG)</t>
  </si>
  <si>
    <t>Ganino, Catalina (FMG)</t>
  </si>
  <si>
    <t>CINTA</t>
  </si>
  <si>
    <t>NOTA</t>
  </si>
  <si>
    <t>PUESTO</t>
  </si>
  <si>
    <t>CATEGORÍA: AC4</t>
  </si>
  <si>
    <t>INDIVIDUAL</t>
  </si>
  <si>
    <t>FMG</t>
  </si>
  <si>
    <t>FGSL</t>
  </si>
  <si>
    <t>FCG</t>
  </si>
  <si>
    <t>FSG</t>
  </si>
  <si>
    <t xml:space="preserve">Montenegro, Pilar </t>
  </si>
  <si>
    <t xml:space="preserve">Romero, Valentina </t>
  </si>
  <si>
    <t xml:space="preserve">Miravet Piva, Franca </t>
  </si>
  <si>
    <t xml:space="preserve">Bustos, Livia </t>
  </si>
  <si>
    <t xml:space="preserve">Fasanella, Tiziana </t>
  </si>
  <si>
    <t xml:space="preserve">Terreno, Maria Paz </t>
  </si>
  <si>
    <t xml:space="preserve">Arce, Camila </t>
  </si>
  <si>
    <t>NIVEL A - TORNEO NACIONAL FEDERATIVO - ALL AROUND NACIONAL - OBERÁ</t>
  </si>
  <si>
    <t>NIVEL A - AC4 - IND - VIERNES 11/11/22 - FEDERATIVO OBERÁ</t>
  </si>
  <si>
    <t>NIVEL A - TORNEO NACIONAL FEDERATIVO - PREMIACIÓN POR EQUIPOS - OBERÁ</t>
  </si>
  <si>
    <t>NIVEL A - AC2 - IND - VIERNES 11/11/22 - FEDERATIVO OBERÁ</t>
  </si>
  <si>
    <t xml:space="preserve">Ganino, Catalina </t>
  </si>
  <si>
    <t xml:space="preserve">Sanguineti, Sofia Laura </t>
  </si>
  <si>
    <t>Centeno, Cordier, Jara, Lujan, Miravet Piva, Rodriguez (FCG)</t>
  </si>
  <si>
    <t>Blancuzzi, Darre Caponigro, Garcia, González, González, Lopez Lescano (FCG)</t>
  </si>
  <si>
    <t>Aimeri Vicentin, Arrascaeta, González Negri, Martinengo, Torres (FCG)</t>
  </si>
  <si>
    <t>MAYOR - CONJUNTO- NIVEL A</t>
  </si>
  <si>
    <t>JUVENIL - CONJUNTO - NIVEL A</t>
  </si>
  <si>
    <t>AC4 - TRIO - NIVEL A</t>
  </si>
  <si>
    <t>Liesche, Rodriguez, Solari Bonafede (FSG)</t>
  </si>
  <si>
    <t>AC3 - TRIO - NIVEL A</t>
  </si>
  <si>
    <t>Battaglia, Neri, Preisz (FMG)</t>
  </si>
  <si>
    <t>MIXTO</t>
  </si>
  <si>
    <t>CONJUNTO</t>
  </si>
  <si>
    <t>NIVEL A - MAYOR - CONJUNTO - VIERNES 11/11/22 - FEDERATIVO OBERÁ</t>
  </si>
  <si>
    <t>NIVEL A - JUVENIL - CONJUNTO - VIERNES 11/11/22 - FEDERATIVO OBERÁ</t>
  </si>
  <si>
    <t>NIVEL A - AC4 - TRIO - VIERNES 11/11/22 - FEDERATIVO OBERÁ</t>
  </si>
  <si>
    <t>NIVEL A - AC3 - TRIO - VIERNES 11/11/22 - FEDERATIVO OBERÁ</t>
  </si>
  <si>
    <t>CATEGORÍA: JUVENIL</t>
  </si>
  <si>
    <t xml:space="preserve">Blancuzzi, Darre Caponigro, Garcia, González, González, Lopez Lescano </t>
  </si>
  <si>
    <t xml:space="preserve">Aimeri Vicentin, Arrascaeta, González Negri, Martinengo, Torres </t>
  </si>
  <si>
    <t xml:space="preserve">Arce, Camila - Miravet Piva, Franca - Terreno, María Paz </t>
  </si>
  <si>
    <t>CATEGORÍA: AC2</t>
  </si>
  <si>
    <t>A4</t>
  </si>
  <si>
    <t>E4</t>
  </si>
  <si>
    <t>JUEZAS</t>
  </si>
  <si>
    <t>DIRECCIÓN</t>
  </si>
  <si>
    <t>OTTAVIANO</t>
  </si>
  <si>
    <t>A 1</t>
  </si>
  <si>
    <t>E 1</t>
  </si>
  <si>
    <t>DB 1</t>
  </si>
  <si>
    <t>A 2</t>
  </si>
  <si>
    <t>E 2</t>
  </si>
  <si>
    <t>DB 2</t>
  </si>
  <si>
    <t>DE LUCA</t>
  </si>
  <si>
    <t>E 3</t>
  </si>
  <si>
    <t>DA 1</t>
  </si>
  <si>
    <t>E 4</t>
  </si>
  <si>
    <t>DA 2</t>
  </si>
  <si>
    <t>BERRUTTI</t>
  </si>
  <si>
    <t>L1</t>
  </si>
  <si>
    <t>NILDA</t>
  </si>
  <si>
    <t>L2</t>
  </si>
  <si>
    <t>FONTANELLA</t>
  </si>
  <si>
    <t>MARIELA</t>
  </si>
  <si>
    <t>VALLEJOS</t>
  </si>
  <si>
    <t>PENSA</t>
  </si>
  <si>
    <t>SZAFRANSKA</t>
  </si>
  <si>
    <t>MARI</t>
  </si>
  <si>
    <t>FRANQUENI</t>
  </si>
  <si>
    <t>DE ROSSI</t>
  </si>
  <si>
    <t>WEISE</t>
  </si>
  <si>
    <t>OLIVERA</t>
  </si>
  <si>
    <t>APRIGLIANO</t>
  </si>
  <si>
    <t>MARTINEZ</t>
  </si>
  <si>
    <t>MENILLA</t>
  </si>
  <si>
    <t>ESPINOSA</t>
  </si>
  <si>
    <t>HAZZ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</si>
</sst>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F0"/>
      <name val="Calibri"/>
      <family val="2"/>
    </font>
    <font>
      <b/>
      <sz val="11"/>
      <color rgb="FF99FF33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b/>
      <sz val="11"/>
      <color rgb="FF7EF6BD"/>
      <name val="Calibri"/>
      <family val="2"/>
    </font>
    <font>
      <b/>
      <sz val="11"/>
      <color rgb="FFFF6600"/>
      <name val="Calibri"/>
      <family val="2"/>
    </font>
    <font>
      <b/>
      <sz val="11"/>
      <color rgb="FFFF00FF"/>
      <name val="Calibri"/>
      <family val="2"/>
    </font>
    <font>
      <b/>
      <sz val="11"/>
      <color rgb="FF930916"/>
      <name val="Calibri"/>
      <family val="2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sz val="11"/>
      <color rgb="FFC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0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CFF99"/>
      <name val="Calibri"/>
      <family val="2"/>
    </font>
    <font>
      <b/>
      <sz val="11"/>
      <color rgb="FFCC99FF"/>
      <name val="Calibri"/>
      <family val="2"/>
    </font>
    <font>
      <b/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BAEFFC"/>
        <bgColor indexed="64"/>
      </patternFill>
    </fill>
    <fill>
      <patternFill patternType="solid">
        <fgColor rgb="FFFFFF99"/>
        <bgColor rgb="FFDBE5F1"/>
      </patternFill>
    </fill>
    <fill>
      <patternFill patternType="solid">
        <fgColor rgb="FFFFFF0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598CFD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7EF6BD"/>
        <bgColor indexed="64"/>
      </patternFill>
    </fill>
    <fill>
      <patternFill patternType="solid">
        <fgColor rgb="FFFFA86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56B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4" fillId="5" borderId="3" xfId="0" applyFont="1" applyFill="1" applyBorder="1" applyAlignment="1"/>
    <xf numFmtId="2" fontId="15" fillId="6" borderId="4" xfId="0" applyNumberFormat="1" applyFont="1" applyFill="1" applyBorder="1" applyAlignment="1">
      <alignment horizontal="center"/>
    </xf>
    <xf numFmtId="2" fontId="15" fillId="7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2" fontId="17" fillId="8" borderId="4" xfId="0" applyNumberFormat="1" applyFont="1" applyFill="1" applyBorder="1" applyAlignment="1">
      <alignment horizontal="center"/>
    </xf>
    <xf numFmtId="2" fontId="17" fillId="9" borderId="4" xfId="0" applyNumberFormat="1" applyFont="1" applyFill="1" applyBorder="1" applyAlignment="1">
      <alignment horizontal="center"/>
    </xf>
    <xf numFmtId="2" fontId="17" fillId="10" borderId="4" xfId="0" applyNumberFormat="1" applyFont="1" applyFill="1" applyBorder="1" applyAlignment="1">
      <alignment horizontal="center"/>
    </xf>
    <xf numFmtId="4" fontId="16" fillId="3" borderId="4" xfId="0" applyNumberFormat="1" applyFont="1" applyFill="1" applyBorder="1" applyAlignment="1">
      <alignment horizontal="center"/>
    </xf>
    <xf numFmtId="43" fontId="16" fillId="3" borderId="4" xfId="1" applyFont="1" applyFill="1" applyBorder="1" applyAlignment="1">
      <alignment horizontal="center" vertical="center"/>
    </xf>
    <xf numFmtId="2" fontId="17" fillId="11" borderId="4" xfId="0" applyNumberFormat="1" applyFont="1" applyFill="1" applyBorder="1" applyAlignment="1">
      <alignment horizontal="center"/>
    </xf>
    <xf numFmtId="2" fontId="17" fillId="12" borderId="4" xfId="0" applyNumberFormat="1" applyFont="1" applyFill="1" applyBorder="1" applyAlignment="1">
      <alignment horizontal="center"/>
    </xf>
    <xf numFmtId="2" fontId="17" fillId="13" borderId="4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43" fontId="3" fillId="4" borderId="4" xfId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0" xfId="0" applyAlignment="1"/>
    <xf numFmtId="0" fontId="19" fillId="5" borderId="3" xfId="0" applyFont="1" applyFill="1" applyBorder="1" applyAlignment="1"/>
    <xf numFmtId="0" fontId="14" fillId="5" borderId="5" xfId="0" applyFont="1" applyFill="1" applyBorder="1" applyAlignment="1"/>
    <xf numFmtId="0" fontId="0" fillId="0" borderId="0" xfId="0" applyFont="1"/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2" fillId="5" borderId="3" xfId="0" applyFont="1" applyFill="1" applyBorder="1" applyAlignment="1"/>
    <xf numFmtId="0" fontId="23" fillId="5" borderId="3" xfId="0" applyFont="1" applyFill="1" applyBorder="1" applyAlignment="1"/>
    <xf numFmtId="0" fontId="22" fillId="5" borderId="5" xfId="0" applyFont="1" applyFill="1" applyBorder="1" applyAlignment="1"/>
    <xf numFmtId="0" fontId="2" fillId="14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14" borderId="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23" fillId="5" borderId="18" xfId="0" applyFont="1" applyFill="1" applyBorder="1" applyAlignment="1"/>
    <xf numFmtId="2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3" fillId="5" borderId="11" xfId="0" applyFont="1" applyFill="1" applyBorder="1" applyAlignment="1"/>
    <xf numFmtId="0" fontId="22" fillId="5" borderId="15" xfId="0" applyFont="1" applyFill="1" applyBorder="1" applyAlignment="1"/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2" fillId="5" borderId="18" xfId="0" applyFont="1" applyFill="1" applyBorder="1" applyAlignment="1"/>
    <xf numFmtId="0" fontId="22" fillId="5" borderId="11" xfId="0" applyFont="1" applyFill="1" applyBorder="1" applyAlignment="1"/>
    <xf numFmtId="0" fontId="22" fillId="0" borderId="18" xfId="0" applyFont="1" applyFill="1" applyBorder="1" applyAlignment="1"/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2" fontId="17" fillId="22" borderId="4" xfId="0" applyNumberFormat="1" applyFont="1" applyFill="1" applyBorder="1" applyAlignment="1">
      <alignment horizontal="center"/>
    </xf>
    <xf numFmtId="2" fontId="15" fillId="23" borderId="4" xfId="0" applyNumberFormat="1" applyFont="1" applyFill="1" applyBorder="1" applyAlignment="1">
      <alignment horizontal="center"/>
    </xf>
    <xf numFmtId="0" fontId="27" fillId="24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3" fillId="9" borderId="4" xfId="0" applyNumberFormat="1" applyFont="1" applyFill="1" applyBorder="1" applyAlignment="1">
      <alignment horizontal="center"/>
    </xf>
    <xf numFmtId="2" fontId="3" fillId="23" borderId="4" xfId="0" applyNumberFormat="1" applyFont="1" applyFill="1" applyBorder="1" applyAlignment="1">
      <alignment horizontal="center"/>
    </xf>
    <xf numFmtId="2" fontId="13" fillId="11" borderId="4" xfId="0" applyNumberFormat="1" applyFont="1" applyFill="1" applyBorder="1" applyAlignment="1">
      <alignment horizontal="center"/>
    </xf>
    <xf numFmtId="2" fontId="13" fillId="8" borderId="4" xfId="0" applyNumberFormat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/>
    </xf>
    <xf numFmtId="0" fontId="2" fillId="20" borderId="9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1" fillId="15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8" borderId="2" xfId="0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5" borderId="7" xfId="0" applyFont="1" applyFill="1" applyBorder="1" applyAlignment="1">
      <alignment horizontal="center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7" borderId="6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1" borderId="8" xfId="0" applyFont="1" applyFill="1" applyBorder="1" applyAlignment="1">
      <alignment horizontal="center"/>
    </xf>
    <xf numFmtId="0" fontId="2" fillId="21" borderId="9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T57"/>
  <sheetViews>
    <sheetView topLeftCell="A44" zoomScale="94" zoomScaleNormal="94" workbookViewId="0">
      <selection activeCell="P64" sqref="P64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3" customWidth="1"/>
    <col min="5" max="5" width="10.7109375" customWidth="1"/>
    <col min="6" max="9" width="8.7109375" style="33" customWidth="1"/>
    <col min="10" max="10" width="10.7109375" customWidth="1"/>
    <col min="11" max="11" width="10.7109375" style="34" customWidth="1"/>
    <col min="12" max="15" width="8.7109375" style="33" customWidth="1"/>
    <col min="16" max="17" width="10.7109375" customWidth="1"/>
  </cols>
  <sheetData>
    <row r="1" spans="1:20" x14ac:dyDescent="0.25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59" t="s">
        <v>8</v>
      </c>
      <c r="I3" s="7" t="s">
        <v>75</v>
      </c>
      <c r="J3" s="4" t="s">
        <v>9</v>
      </c>
      <c r="K3" s="8" t="s">
        <v>10</v>
      </c>
      <c r="L3" s="9" t="s">
        <v>11</v>
      </c>
      <c r="M3" s="10" t="s">
        <v>12</v>
      </c>
      <c r="N3" s="60" t="s">
        <v>13</v>
      </c>
      <c r="O3" s="11" t="s">
        <v>76</v>
      </c>
      <c r="P3" s="4" t="s">
        <v>14</v>
      </c>
      <c r="Q3" s="4" t="s">
        <v>15</v>
      </c>
      <c r="R3" s="12" t="s">
        <v>16</v>
      </c>
      <c r="S3" s="13" t="s">
        <v>17</v>
      </c>
      <c r="T3" s="12" t="s">
        <v>18</v>
      </c>
    </row>
    <row r="4" spans="1:20" s="30" customFormat="1" x14ac:dyDescent="0.25">
      <c r="A4" s="14">
        <v>1</v>
      </c>
      <c r="B4" s="15" t="s">
        <v>22</v>
      </c>
      <c r="C4" s="16">
        <v>4.5</v>
      </c>
      <c r="D4" s="17">
        <v>3.3</v>
      </c>
      <c r="E4" s="18">
        <f t="shared" ref="E4:E6" si="0">SUM(C4:D4)</f>
        <v>7.8</v>
      </c>
      <c r="F4" s="19">
        <v>3.2</v>
      </c>
      <c r="G4" s="20">
        <v>2.2999999999999998</v>
      </c>
      <c r="H4" s="61">
        <v>2.9</v>
      </c>
      <c r="I4" s="21">
        <v>2.9</v>
      </c>
      <c r="J4" s="22">
        <f t="shared" ref="J4" si="1">((SUM(F4:I4)-MAX(F4:I4)-MIN(F4:I4))/2)</f>
        <v>2.9000000000000008</v>
      </c>
      <c r="K4" s="23">
        <f t="shared" ref="K4" si="2">(10-J4)</f>
        <v>7.1</v>
      </c>
      <c r="L4" s="24">
        <v>2</v>
      </c>
      <c r="M4" s="25">
        <v>2.5</v>
      </c>
      <c r="N4" s="62">
        <v>2.5</v>
      </c>
      <c r="O4" s="26">
        <v>3.7</v>
      </c>
      <c r="P4" s="22">
        <f t="shared" ref="P4" si="3">((SUM(L4:O4)-MAX(L4:O4)-MIN(L4:O4))/2)</f>
        <v>2.4999999999999996</v>
      </c>
      <c r="Q4" s="22">
        <f>10-P4</f>
        <v>7.5</v>
      </c>
      <c r="R4" s="27">
        <v>0</v>
      </c>
      <c r="S4" s="28">
        <f t="shared" ref="S4:S6" si="4">E4+K4+Q4-R4</f>
        <v>22.4</v>
      </c>
      <c r="T4" s="29">
        <f>_xlfn.RANK.EQ(S4,$S$4:$S$10,0)</f>
        <v>2</v>
      </c>
    </row>
    <row r="5" spans="1:20" s="30" customFormat="1" x14ac:dyDescent="0.25">
      <c r="A5" s="14">
        <v>2</v>
      </c>
      <c r="B5" s="31" t="s">
        <v>23</v>
      </c>
      <c r="C5" s="16">
        <v>2.6</v>
      </c>
      <c r="D5" s="17">
        <v>2.2999999999999998</v>
      </c>
      <c r="E5" s="18">
        <f t="shared" si="0"/>
        <v>4.9000000000000004</v>
      </c>
      <c r="F5" s="19">
        <v>3.1</v>
      </c>
      <c r="G5" s="20">
        <v>3.2</v>
      </c>
      <c r="H5" s="61">
        <v>3.1</v>
      </c>
      <c r="I5" s="21">
        <v>3.4</v>
      </c>
      <c r="J5" s="22">
        <f t="shared" ref="J5:J10" si="5">((SUM(F5:I5)-MAX(F5:I5)-MIN(F5:I5))/2)</f>
        <v>3.1500000000000004</v>
      </c>
      <c r="K5" s="23">
        <f t="shared" ref="K5:K10" si="6">(10-J5)</f>
        <v>6.85</v>
      </c>
      <c r="L5" s="24">
        <v>3.3</v>
      </c>
      <c r="M5" s="25">
        <v>2.6</v>
      </c>
      <c r="N5" s="62">
        <v>2.5</v>
      </c>
      <c r="O5" s="26">
        <v>2.2000000000000002</v>
      </c>
      <c r="P5" s="22">
        <f t="shared" ref="P5:P10" si="7">((SUM(L5:O5)-MAX(L5:O5)-MIN(L5:O5))/2)</f>
        <v>2.5500000000000007</v>
      </c>
      <c r="Q5" s="22">
        <f t="shared" ref="Q5:Q7" si="8">10-P5</f>
        <v>7.4499999999999993</v>
      </c>
      <c r="R5" s="27">
        <v>0</v>
      </c>
      <c r="S5" s="28">
        <f t="shared" si="4"/>
        <v>19.2</v>
      </c>
      <c r="T5" s="29">
        <f t="shared" ref="T5:T10" si="9">_xlfn.RANK.EQ(S5,$S$4:$S$10,0)</f>
        <v>6</v>
      </c>
    </row>
    <row r="6" spans="1:20" s="30" customFormat="1" x14ac:dyDescent="0.25">
      <c r="A6" s="14">
        <v>3</v>
      </c>
      <c r="B6" s="32" t="s">
        <v>24</v>
      </c>
      <c r="C6" s="16">
        <v>4.9000000000000004</v>
      </c>
      <c r="D6" s="17">
        <v>3</v>
      </c>
      <c r="E6" s="18">
        <f t="shared" si="0"/>
        <v>7.9</v>
      </c>
      <c r="F6" s="19">
        <v>3.7</v>
      </c>
      <c r="G6" s="20">
        <v>3.8</v>
      </c>
      <c r="H6" s="61">
        <v>4.8</v>
      </c>
      <c r="I6" s="21">
        <v>2.9</v>
      </c>
      <c r="J6" s="22">
        <f t="shared" si="5"/>
        <v>3.7500000000000009</v>
      </c>
      <c r="K6" s="23">
        <f t="shared" si="6"/>
        <v>6.2499999999999991</v>
      </c>
      <c r="L6" s="24">
        <v>3.7</v>
      </c>
      <c r="M6" s="25">
        <v>3.7</v>
      </c>
      <c r="N6" s="62">
        <v>3</v>
      </c>
      <c r="O6" s="26">
        <v>3.9</v>
      </c>
      <c r="P6" s="22">
        <f t="shared" si="7"/>
        <v>3.7</v>
      </c>
      <c r="Q6" s="22">
        <f t="shared" si="8"/>
        <v>6.3</v>
      </c>
      <c r="R6" s="27">
        <v>0.3</v>
      </c>
      <c r="S6" s="28">
        <f t="shared" si="4"/>
        <v>20.149999999999999</v>
      </c>
      <c r="T6" s="29">
        <f t="shared" si="9"/>
        <v>5</v>
      </c>
    </row>
    <row r="7" spans="1:20" x14ac:dyDescent="0.25">
      <c r="A7" s="14">
        <v>4</v>
      </c>
      <c r="B7" s="15" t="s">
        <v>25</v>
      </c>
      <c r="C7" s="16">
        <v>4.9000000000000004</v>
      </c>
      <c r="D7" s="17">
        <v>3.3</v>
      </c>
      <c r="E7" s="18">
        <f t="shared" ref="E7:E10" si="10">SUM(C7:D7)</f>
        <v>8.1999999999999993</v>
      </c>
      <c r="F7" s="19">
        <v>1.7</v>
      </c>
      <c r="G7" s="20">
        <v>3.1</v>
      </c>
      <c r="H7" s="61">
        <v>2.2999999999999998</v>
      </c>
      <c r="I7" s="21">
        <v>2.7</v>
      </c>
      <c r="J7" s="22">
        <f t="shared" si="5"/>
        <v>2.5000000000000004</v>
      </c>
      <c r="K7" s="23">
        <f t="shared" si="6"/>
        <v>7.5</v>
      </c>
      <c r="L7" s="24">
        <v>2.7</v>
      </c>
      <c r="M7" s="25">
        <v>2.9</v>
      </c>
      <c r="N7" s="62">
        <v>3.1</v>
      </c>
      <c r="O7" s="26">
        <v>3.8</v>
      </c>
      <c r="P7" s="22">
        <f t="shared" si="7"/>
        <v>2.9999999999999996</v>
      </c>
      <c r="Q7" s="22">
        <f t="shared" si="8"/>
        <v>7</v>
      </c>
      <c r="R7" s="27">
        <v>0</v>
      </c>
      <c r="S7" s="28">
        <f t="shared" ref="S7:S10" si="11">E7+K7+Q7-R7</f>
        <v>22.7</v>
      </c>
      <c r="T7" s="29">
        <f t="shared" si="9"/>
        <v>1</v>
      </c>
    </row>
    <row r="8" spans="1:20" x14ac:dyDescent="0.25">
      <c r="A8" s="14">
        <v>5</v>
      </c>
      <c r="B8" s="31" t="s">
        <v>26</v>
      </c>
      <c r="C8" s="16">
        <v>0.6</v>
      </c>
      <c r="D8" s="17">
        <v>1.5</v>
      </c>
      <c r="E8" s="18">
        <f t="shared" si="10"/>
        <v>2.1</v>
      </c>
      <c r="F8" s="19">
        <v>4.8</v>
      </c>
      <c r="G8" s="20">
        <v>4.2</v>
      </c>
      <c r="H8" s="61">
        <v>4.9000000000000004</v>
      </c>
      <c r="I8" s="21">
        <v>4.3</v>
      </c>
      <c r="J8" s="22">
        <f t="shared" si="5"/>
        <v>4.5499999999999989</v>
      </c>
      <c r="K8" s="23">
        <f t="shared" si="6"/>
        <v>5.4500000000000011</v>
      </c>
      <c r="L8" s="24">
        <v>3.2</v>
      </c>
      <c r="M8" s="25">
        <v>4</v>
      </c>
      <c r="N8" s="62">
        <v>5.4</v>
      </c>
      <c r="O8" s="26">
        <v>4.5999999999999996</v>
      </c>
      <c r="P8" s="22">
        <f t="shared" si="7"/>
        <v>4.3000000000000007</v>
      </c>
      <c r="Q8" s="22">
        <f t="shared" ref="Q8:Q10" si="12">10-P8</f>
        <v>5.6999999999999993</v>
      </c>
      <c r="R8" s="27">
        <v>0</v>
      </c>
      <c r="S8" s="28">
        <f t="shared" si="11"/>
        <v>13.25</v>
      </c>
      <c r="T8" s="29">
        <f t="shared" si="9"/>
        <v>7</v>
      </c>
    </row>
    <row r="9" spans="1:20" x14ac:dyDescent="0.25">
      <c r="A9" s="14">
        <v>6</v>
      </c>
      <c r="B9" s="32" t="s">
        <v>27</v>
      </c>
      <c r="C9" s="16">
        <v>3.6</v>
      </c>
      <c r="D9" s="17">
        <v>2.7</v>
      </c>
      <c r="E9" s="18">
        <f t="shared" si="10"/>
        <v>6.3000000000000007</v>
      </c>
      <c r="F9" s="19">
        <v>3.1</v>
      </c>
      <c r="G9" s="20">
        <v>3.4</v>
      </c>
      <c r="H9" s="61">
        <v>3.6</v>
      </c>
      <c r="I9" s="21">
        <v>1.6</v>
      </c>
      <c r="J9" s="22">
        <f t="shared" si="5"/>
        <v>3.25</v>
      </c>
      <c r="K9" s="23">
        <f t="shared" si="6"/>
        <v>6.75</v>
      </c>
      <c r="L9" s="24">
        <v>2.5</v>
      </c>
      <c r="M9" s="25">
        <v>2.6</v>
      </c>
      <c r="N9" s="62">
        <v>2</v>
      </c>
      <c r="O9" s="26">
        <v>3.4</v>
      </c>
      <c r="P9" s="22">
        <f t="shared" si="7"/>
        <v>2.5499999999999998</v>
      </c>
      <c r="Q9" s="22">
        <f t="shared" si="12"/>
        <v>7.45</v>
      </c>
      <c r="R9" s="27">
        <v>0</v>
      </c>
      <c r="S9" s="28">
        <f t="shared" si="11"/>
        <v>20.5</v>
      </c>
      <c r="T9" s="29">
        <f t="shared" si="9"/>
        <v>4</v>
      </c>
    </row>
    <row r="10" spans="1:20" x14ac:dyDescent="0.25">
      <c r="A10" s="14">
        <v>7</v>
      </c>
      <c r="B10" s="15" t="s">
        <v>28</v>
      </c>
      <c r="C10" s="16">
        <v>5.2</v>
      </c>
      <c r="D10" s="17">
        <v>2.5</v>
      </c>
      <c r="E10" s="18">
        <f t="shared" si="10"/>
        <v>7.7</v>
      </c>
      <c r="F10" s="19">
        <v>2.8</v>
      </c>
      <c r="G10" s="20">
        <v>2.5</v>
      </c>
      <c r="H10" s="61">
        <v>3</v>
      </c>
      <c r="I10" s="21">
        <v>2.4</v>
      </c>
      <c r="J10" s="22">
        <f t="shared" si="5"/>
        <v>2.6500000000000004</v>
      </c>
      <c r="K10" s="23">
        <f t="shared" si="6"/>
        <v>7.35</v>
      </c>
      <c r="L10" s="24">
        <v>2.7</v>
      </c>
      <c r="M10" s="25">
        <v>3</v>
      </c>
      <c r="N10" s="62">
        <v>3.1</v>
      </c>
      <c r="O10" s="26">
        <v>1.8</v>
      </c>
      <c r="P10" s="22">
        <f t="shared" si="7"/>
        <v>2.850000000000001</v>
      </c>
      <c r="Q10" s="22">
        <f t="shared" si="12"/>
        <v>7.1499999999999986</v>
      </c>
      <c r="R10" s="27">
        <v>0</v>
      </c>
      <c r="S10" s="28">
        <f t="shared" si="11"/>
        <v>22.2</v>
      </c>
      <c r="T10" s="29">
        <f t="shared" si="9"/>
        <v>3</v>
      </c>
    </row>
    <row r="12" spans="1:20" x14ac:dyDescent="0.25">
      <c r="A12" s="74" t="s">
        <v>29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x14ac:dyDescent="0.25">
      <c r="A13" s="75" t="s">
        <v>30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60" x14ac:dyDescent="0.25">
      <c r="A14" s="1" t="s">
        <v>1</v>
      </c>
      <c r="B14" s="1" t="s">
        <v>2</v>
      </c>
      <c r="C14" s="2" t="s">
        <v>3</v>
      </c>
      <c r="D14" s="3" t="s">
        <v>4</v>
      </c>
      <c r="E14" s="4" t="s">
        <v>5</v>
      </c>
      <c r="F14" s="5" t="s">
        <v>6</v>
      </c>
      <c r="G14" s="6" t="s">
        <v>7</v>
      </c>
      <c r="H14" s="59" t="s">
        <v>8</v>
      </c>
      <c r="I14" s="7" t="s">
        <v>75</v>
      </c>
      <c r="J14" s="4" t="s">
        <v>9</v>
      </c>
      <c r="K14" s="8" t="s">
        <v>10</v>
      </c>
      <c r="L14" s="9" t="s">
        <v>11</v>
      </c>
      <c r="M14" s="10" t="s">
        <v>12</v>
      </c>
      <c r="N14" s="60" t="s">
        <v>13</v>
      </c>
      <c r="O14" s="11" t="s">
        <v>76</v>
      </c>
      <c r="P14" s="4" t="s">
        <v>14</v>
      </c>
      <c r="Q14" s="4" t="s">
        <v>15</v>
      </c>
      <c r="R14" s="12" t="s">
        <v>16</v>
      </c>
      <c r="S14" s="13" t="s">
        <v>17</v>
      </c>
      <c r="T14" s="12" t="s">
        <v>18</v>
      </c>
    </row>
    <row r="15" spans="1:20" x14ac:dyDescent="0.25">
      <c r="A15" s="14">
        <v>8</v>
      </c>
      <c r="B15" s="15" t="s">
        <v>31</v>
      </c>
      <c r="C15" s="16">
        <v>1.9</v>
      </c>
      <c r="D15" s="17">
        <v>0.5</v>
      </c>
      <c r="E15" s="18">
        <f t="shared" ref="E15:E16" si="13">SUM(C15:D15)</f>
        <v>2.4</v>
      </c>
      <c r="F15" s="19">
        <v>1.6</v>
      </c>
      <c r="G15" s="20">
        <v>2.2000000000000002</v>
      </c>
      <c r="H15" s="61">
        <v>1.5</v>
      </c>
      <c r="I15" s="21">
        <v>2.9</v>
      </c>
      <c r="J15" s="22">
        <f t="shared" ref="J15:J16" si="14">((SUM(F15:I15)-MAX(F15:I15)-MIN(F15:I15))/2)</f>
        <v>1.9000000000000004</v>
      </c>
      <c r="K15" s="23">
        <f t="shared" ref="K15:K16" si="15">(10-J15)</f>
        <v>8.1</v>
      </c>
      <c r="L15" s="24">
        <v>1.7</v>
      </c>
      <c r="M15" s="25">
        <v>1.7</v>
      </c>
      <c r="N15" s="62">
        <v>2.5</v>
      </c>
      <c r="O15" s="26">
        <v>1.7</v>
      </c>
      <c r="P15" s="22">
        <f t="shared" ref="P15:P16" si="16">((SUM(L15:O15)-MAX(L15:O15)-MIN(L15:O15))/2)</f>
        <v>1.7000000000000002</v>
      </c>
      <c r="Q15" s="22">
        <f>10-P15</f>
        <v>8.3000000000000007</v>
      </c>
      <c r="R15" s="27">
        <v>0</v>
      </c>
      <c r="S15" s="28">
        <f t="shared" ref="S15:S16" si="17">E15+K15+Q15-R15</f>
        <v>18.8</v>
      </c>
      <c r="T15" s="29">
        <v>2</v>
      </c>
    </row>
    <row r="16" spans="1:20" x14ac:dyDescent="0.25">
      <c r="A16" s="14">
        <v>9</v>
      </c>
      <c r="B16" s="31" t="s">
        <v>32</v>
      </c>
      <c r="C16" s="16">
        <v>1.9</v>
      </c>
      <c r="D16" s="17">
        <v>0.5</v>
      </c>
      <c r="E16" s="18">
        <f t="shared" si="13"/>
        <v>2.4</v>
      </c>
      <c r="F16" s="19">
        <v>1.5</v>
      </c>
      <c r="G16" s="20">
        <v>1.7</v>
      </c>
      <c r="H16" s="61">
        <v>1.5</v>
      </c>
      <c r="I16" s="21">
        <v>2.2999999999999998</v>
      </c>
      <c r="J16" s="22">
        <f t="shared" si="14"/>
        <v>1.6</v>
      </c>
      <c r="K16" s="23">
        <f t="shared" si="15"/>
        <v>8.4</v>
      </c>
      <c r="L16" s="24">
        <v>1.9</v>
      </c>
      <c r="M16" s="25">
        <v>1.7</v>
      </c>
      <c r="N16" s="62">
        <v>1.2</v>
      </c>
      <c r="O16" s="26">
        <v>1.5</v>
      </c>
      <c r="P16" s="22">
        <f t="shared" si="16"/>
        <v>1.6</v>
      </c>
      <c r="Q16" s="22">
        <f t="shared" ref="Q16" si="18">10-P16</f>
        <v>8.4</v>
      </c>
      <c r="R16" s="27">
        <v>0</v>
      </c>
      <c r="S16" s="28">
        <f t="shared" si="17"/>
        <v>19.200000000000003</v>
      </c>
      <c r="T16" s="29">
        <v>1</v>
      </c>
    </row>
    <row r="18" spans="1:20" x14ac:dyDescent="0.25">
      <c r="A18" s="74" t="s">
        <v>21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x14ac:dyDescent="0.25">
      <c r="A19" s="75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60" x14ac:dyDescent="0.25">
      <c r="A20" s="1" t="s">
        <v>1</v>
      </c>
      <c r="B20" s="1" t="s">
        <v>2</v>
      </c>
      <c r="C20" s="2" t="s">
        <v>3</v>
      </c>
      <c r="D20" s="3" t="s">
        <v>4</v>
      </c>
      <c r="E20" s="4" t="s">
        <v>5</v>
      </c>
      <c r="F20" s="5" t="s">
        <v>6</v>
      </c>
      <c r="G20" s="6" t="s">
        <v>7</v>
      </c>
      <c r="H20" s="59" t="s">
        <v>8</v>
      </c>
      <c r="I20" s="7" t="s">
        <v>75</v>
      </c>
      <c r="J20" s="4" t="s">
        <v>9</v>
      </c>
      <c r="K20" s="8" t="s">
        <v>10</v>
      </c>
      <c r="L20" s="9" t="s">
        <v>11</v>
      </c>
      <c r="M20" s="10" t="s">
        <v>12</v>
      </c>
      <c r="N20" s="60" t="s">
        <v>13</v>
      </c>
      <c r="O20" s="11" t="s">
        <v>76</v>
      </c>
      <c r="P20" s="4" t="s">
        <v>14</v>
      </c>
      <c r="Q20" s="4" t="s">
        <v>15</v>
      </c>
      <c r="R20" s="12" t="s">
        <v>16</v>
      </c>
      <c r="S20" s="13" t="s">
        <v>17</v>
      </c>
      <c r="T20" s="12" t="s">
        <v>18</v>
      </c>
    </row>
    <row r="21" spans="1:20" x14ac:dyDescent="0.25">
      <c r="A21" s="14">
        <v>10</v>
      </c>
      <c r="B21" s="15" t="s">
        <v>25</v>
      </c>
      <c r="C21" s="16">
        <v>3.2</v>
      </c>
      <c r="D21" s="17">
        <v>3.5</v>
      </c>
      <c r="E21" s="18">
        <f t="shared" ref="E21:E27" si="19">SUM(C21:D21)</f>
        <v>6.7</v>
      </c>
      <c r="F21" s="19">
        <v>2.9</v>
      </c>
      <c r="G21" s="20">
        <v>2.5</v>
      </c>
      <c r="H21" s="61">
        <v>2.5</v>
      </c>
      <c r="I21" s="21">
        <v>3.3</v>
      </c>
      <c r="J21" s="22">
        <f t="shared" ref="J21:J22" si="20">((SUM(F21:I21)-MAX(F21:I21)-MIN(F21:I21))/2)</f>
        <v>2.6999999999999997</v>
      </c>
      <c r="K21" s="23">
        <f t="shared" ref="K21:K22" si="21">(10-J21)</f>
        <v>7.3000000000000007</v>
      </c>
      <c r="L21" s="24">
        <v>3</v>
      </c>
      <c r="M21" s="25">
        <v>2.9</v>
      </c>
      <c r="N21" s="62">
        <v>3.4</v>
      </c>
      <c r="O21" s="26">
        <v>3.3</v>
      </c>
      <c r="P21" s="22">
        <f t="shared" ref="P21:P22" si="22">((SUM(L21:O21)-MAX(L21:O21)-MIN(L21:O21))/2)</f>
        <v>3.1500000000000004</v>
      </c>
      <c r="Q21" s="22">
        <f>10-P21</f>
        <v>6.85</v>
      </c>
      <c r="R21" s="27">
        <v>0</v>
      </c>
      <c r="S21" s="28">
        <f t="shared" ref="S21:S27" si="23">E21+K21+Q21-R21</f>
        <v>20.85</v>
      </c>
      <c r="T21" s="29">
        <f>_xlfn.RANK.EQ(S21,$S$21:$S$27,0)</f>
        <v>3</v>
      </c>
    </row>
    <row r="22" spans="1:20" x14ac:dyDescent="0.25">
      <c r="A22" s="14">
        <v>11</v>
      </c>
      <c r="B22" s="31" t="s">
        <v>26</v>
      </c>
      <c r="C22" s="16">
        <v>2</v>
      </c>
      <c r="D22" s="17">
        <v>3</v>
      </c>
      <c r="E22" s="18">
        <f t="shared" si="19"/>
        <v>5</v>
      </c>
      <c r="F22" s="19">
        <v>3.9</v>
      </c>
      <c r="G22" s="20">
        <v>3.3</v>
      </c>
      <c r="H22" s="61">
        <v>3.1</v>
      </c>
      <c r="I22" s="21">
        <v>4.8</v>
      </c>
      <c r="J22" s="22">
        <f t="shared" si="20"/>
        <v>3.5999999999999988</v>
      </c>
      <c r="K22" s="23">
        <f t="shared" si="21"/>
        <v>6.4000000000000012</v>
      </c>
      <c r="L22" s="24">
        <v>3.2</v>
      </c>
      <c r="M22" s="25">
        <v>3.7</v>
      </c>
      <c r="N22" s="62">
        <v>3</v>
      </c>
      <c r="O22" s="26">
        <v>3.1</v>
      </c>
      <c r="P22" s="22">
        <f t="shared" si="22"/>
        <v>3.1500000000000004</v>
      </c>
      <c r="Q22" s="22">
        <f t="shared" ref="Q22:Q27" si="24">10-P22</f>
        <v>6.85</v>
      </c>
      <c r="R22" s="27">
        <v>0</v>
      </c>
      <c r="S22" s="28">
        <f t="shared" si="23"/>
        <v>18.25</v>
      </c>
      <c r="T22" s="29">
        <f t="shared" ref="T22:T27" si="25">_xlfn.RANK.EQ(S22,$S$21:$S$27,0)</f>
        <v>6</v>
      </c>
    </row>
    <row r="23" spans="1:20" x14ac:dyDescent="0.25">
      <c r="A23" s="14">
        <v>12</v>
      </c>
      <c r="B23" s="32" t="s">
        <v>27</v>
      </c>
      <c r="C23" s="16">
        <v>3.1</v>
      </c>
      <c r="D23" s="17">
        <v>2.6</v>
      </c>
      <c r="E23" s="18">
        <f t="shared" si="19"/>
        <v>5.7</v>
      </c>
      <c r="F23" s="19">
        <v>3.9</v>
      </c>
      <c r="G23" s="20">
        <v>3.1</v>
      </c>
      <c r="H23" s="61">
        <v>3.8</v>
      </c>
      <c r="I23" s="21">
        <v>3.6</v>
      </c>
      <c r="J23" s="22">
        <f t="shared" ref="J23:J27" si="26">((SUM(F23:I23)-MAX(F23:I23)-MIN(F23:I23))/2)</f>
        <v>3.7</v>
      </c>
      <c r="K23" s="23">
        <f t="shared" ref="K23:K27" si="27">(10-J23)</f>
        <v>6.3</v>
      </c>
      <c r="L23" s="24">
        <v>3.3</v>
      </c>
      <c r="M23" s="25">
        <v>3.9</v>
      </c>
      <c r="N23" s="62">
        <v>3.9</v>
      </c>
      <c r="O23" s="26">
        <v>3</v>
      </c>
      <c r="P23" s="22">
        <f t="shared" ref="P23:P27" si="28">((SUM(L23:O23)-MAX(L23:O23)-MIN(L23:O23))/2)</f>
        <v>3.5999999999999996</v>
      </c>
      <c r="Q23" s="22">
        <f t="shared" si="24"/>
        <v>6.4</v>
      </c>
      <c r="R23" s="27">
        <v>0</v>
      </c>
      <c r="S23" s="28">
        <f t="shared" si="23"/>
        <v>18.399999999999999</v>
      </c>
      <c r="T23" s="29">
        <f t="shared" si="25"/>
        <v>5</v>
      </c>
    </row>
    <row r="24" spans="1:20" x14ac:dyDescent="0.25">
      <c r="A24" s="14">
        <v>13</v>
      </c>
      <c r="B24" s="15" t="s">
        <v>28</v>
      </c>
      <c r="C24" s="16">
        <v>5.4</v>
      </c>
      <c r="D24" s="17">
        <v>1.7</v>
      </c>
      <c r="E24" s="18">
        <f t="shared" si="19"/>
        <v>7.1000000000000005</v>
      </c>
      <c r="F24" s="19">
        <v>3.3</v>
      </c>
      <c r="G24" s="20">
        <v>3.3</v>
      </c>
      <c r="H24" s="61">
        <v>2.9</v>
      </c>
      <c r="I24" s="21">
        <v>2.7</v>
      </c>
      <c r="J24" s="22">
        <f t="shared" si="26"/>
        <v>3.0999999999999992</v>
      </c>
      <c r="K24" s="23">
        <f t="shared" si="27"/>
        <v>6.9</v>
      </c>
      <c r="L24" s="24">
        <v>3.7</v>
      </c>
      <c r="M24" s="25">
        <v>3.3</v>
      </c>
      <c r="N24" s="62">
        <v>3.1</v>
      </c>
      <c r="O24" s="26">
        <v>3.3</v>
      </c>
      <c r="P24" s="22">
        <f t="shared" si="28"/>
        <v>3.3</v>
      </c>
      <c r="Q24" s="22">
        <f t="shared" si="24"/>
        <v>6.7</v>
      </c>
      <c r="R24" s="27">
        <v>0</v>
      </c>
      <c r="S24" s="28">
        <f t="shared" si="23"/>
        <v>20.7</v>
      </c>
      <c r="T24" s="29">
        <f t="shared" si="25"/>
        <v>4</v>
      </c>
    </row>
    <row r="25" spans="1:20" x14ac:dyDescent="0.25">
      <c r="A25" s="14">
        <v>14</v>
      </c>
      <c r="B25" s="15" t="s">
        <v>22</v>
      </c>
      <c r="C25" s="16">
        <v>5.2</v>
      </c>
      <c r="D25" s="17">
        <v>3.9</v>
      </c>
      <c r="E25" s="18">
        <f t="shared" si="19"/>
        <v>9.1</v>
      </c>
      <c r="F25" s="19">
        <v>2.7</v>
      </c>
      <c r="G25" s="20">
        <v>2.5</v>
      </c>
      <c r="H25" s="61">
        <v>2.4</v>
      </c>
      <c r="I25" s="21">
        <v>2.7</v>
      </c>
      <c r="J25" s="22">
        <f t="shared" si="26"/>
        <v>2.6000000000000005</v>
      </c>
      <c r="K25" s="23">
        <f t="shared" si="27"/>
        <v>7.3999999999999995</v>
      </c>
      <c r="L25" s="24">
        <v>2.7</v>
      </c>
      <c r="M25" s="25">
        <v>2.2000000000000002</v>
      </c>
      <c r="N25" s="62">
        <v>2.4</v>
      </c>
      <c r="O25" s="26">
        <v>2.1</v>
      </c>
      <c r="P25" s="22">
        <f t="shared" si="28"/>
        <v>2.2999999999999998</v>
      </c>
      <c r="Q25" s="22">
        <f t="shared" si="24"/>
        <v>7.7</v>
      </c>
      <c r="R25" s="27">
        <v>0</v>
      </c>
      <c r="S25" s="28">
        <f t="shared" si="23"/>
        <v>24.2</v>
      </c>
      <c r="T25" s="29">
        <f t="shared" si="25"/>
        <v>1</v>
      </c>
    </row>
    <row r="26" spans="1:20" x14ac:dyDescent="0.25">
      <c r="A26" s="14">
        <v>15</v>
      </c>
      <c r="B26" s="31" t="s">
        <v>23</v>
      </c>
      <c r="C26" s="16">
        <v>2.6</v>
      </c>
      <c r="D26" s="17">
        <v>0.8</v>
      </c>
      <c r="E26" s="18">
        <f t="shared" si="19"/>
        <v>3.4000000000000004</v>
      </c>
      <c r="F26" s="19">
        <v>3.6</v>
      </c>
      <c r="G26" s="20">
        <v>3.9</v>
      </c>
      <c r="H26" s="61">
        <v>3.4</v>
      </c>
      <c r="I26" s="21">
        <v>4.2</v>
      </c>
      <c r="J26" s="22">
        <f t="shared" si="26"/>
        <v>3.7500000000000009</v>
      </c>
      <c r="K26" s="23">
        <f t="shared" si="27"/>
        <v>6.2499999999999991</v>
      </c>
      <c r="L26" s="24">
        <v>3.3</v>
      </c>
      <c r="M26" s="25">
        <v>3.8</v>
      </c>
      <c r="N26" s="62">
        <v>3.7</v>
      </c>
      <c r="O26" s="26">
        <v>3.8</v>
      </c>
      <c r="P26" s="22">
        <f t="shared" si="28"/>
        <v>3.7500000000000004</v>
      </c>
      <c r="Q26" s="22">
        <f t="shared" si="24"/>
        <v>6.25</v>
      </c>
      <c r="R26" s="27">
        <v>0</v>
      </c>
      <c r="S26" s="28">
        <f t="shared" si="23"/>
        <v>15.899999999999999</v>
      </c>
      <c r="T26" s="29">
        <f t="shared" si="25"/>
        <v>7</v>
      </c>
    </row>
    <row r="27" spans="1:20" x14ac:dyDescent="0.25">
      <c r="A27" s="14">
        <v>16</v>
      </c>
      <c r="B27" s="32" t="s">
        <v>24</v>
      </c>
      <c r="C27" s="16">
        <v>3.9</v>
      </c>
      <c r="D27" s="17">
        <v>3.8</v>
      </c>
      <c r="E27" s="18">
        <f t="shared" si="19"/>
        <v>7.6999999999999993</v>
      </c>
      <c r="F27" s="19">
        <v>3.3</v>
      </c>
      <c r="G27" s="20">
        <v>3.4</v>
      </c>
      <c r="H27" s="61">
        <v>3.7</v>
      </c>
      <c r="I27" s="21">
        <v>2.8</v>
      </c>
      <c r="J27" s="22">
        <f t="shared" si="26"/>
        <v>3.35</v>
      </c>
      <c r="K27" s="23">
        <f t="shared" si="27"/>
        <v>6.65</v>
      </c>
      <c r="L27" s="24">
        <v>3.1</v>
      </c>
      <c r="M27" s="25">
        <v>3.2</v>
      </c>
      <c r="N27" s="62">
        <v>3.6</v>
      </c>
      <c r="O27" s="26">
        <v>2.9</v>
      </c>
      <c r="P27" s="22">
        <f t="shared" si="28"/>
        <v>3.1500000000000004</v>
      </c>
      <c r="Q27" s="22">
        <f t="shared" si="24"/>
        <v>6.85</v>
      </c>
      <c r="R27" s="27">
        <v>0</v>
      </c>
      <c r="S27" s="28">
        <f t="shared" si="23"/>
        <v>21.2</v>
      </c>
      <c r="T27" s="29">
        <f t="shared" si="25"/>
        <v>2</v>
      </c>
    </row>
    <row r="29" spans="1:20" x14ac:dyDescent="0.25">
      <c r="A29" s="74" t="s">
        <v>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x14ac:dyDescent="0.25">
      <c r="A30" s="75" t="s">
        <v>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60" x14ac:dyDescent="0.25">
      <c r="A31" s="1" t="s">
        <v>1</v>
      </c>
      <c r="B31" s="1" t="s">
        <v>2</v>
      </c>
      <c r="C31" s="2" t="s">
        <v>3</v>
      </c>
      <c r="D31" s="3" t="s">
        <v>4</v>
      </c>
      <c r="E31" s="4" t="s">
        <v>5</v>
      </c>
      <c r="F31" s="5" t="s">
        <v>6</v>
      </c>
      <c r="G31" s="6" t="s">
        <v>7</v>
      </c>
      <c r="H31" s="59" t="s">
        <v>8</v>
      </c>
      <c r="I31" s="7" t="s">
        <v>75</v>
      </c>
      <c r="J31" s="4" t="s">
        <v>9</v>
      </c>
      <c r="K31" s="8" t="s">
        <v>10</v>
      </c>
      <c r="L31" s="9" t="s">
        <v>11</v>
      </c>
      <c r="M31" s="10" t="s">
        <v>12</v>
      </c>
      <c r="N31" s="60" t="s">
        <v>13</v>
      </c>
      <c r="O31" s="11" t="s">
        <v>76</v>
      </c>
      <c r="P31" s="4" t="s">
        <v>14</v>
      </c>
      <c r="Q31" s="4" t="s">
        <v>15</v>
      </c>
      <c r="R31" s="12" t="s">
        <v>16</v>
      </c>
      <c r="S31" s="13" t="s">
        <v>17</v>
      </c>
      <c r="T31" s="12" t="s">
        <v>18</v>
      </c>
    </row>
    <row r="32" spans="1:20" x14ac:dyDescent="0.25">
      <c r="A32" s="14">
        <v>17</v>
      </c>
      <c r="B32" s="31" t="s">
        <v>32</v>
      </c>
      <c r="C32" s="16">
        <v>2.6</v>
      </c>
      <c r="D32" s="17">
        <v>1.2</v>
      </c>
      <c r="E32" s="18">
        <f t="shared" ref="E32:E33" si="29">SUM(C32:D32)</f>
        <v>3.8</v>
      </c>
      <c r="F32" s="19">
        <v>4.0999999999999996</v>
      </c>
      <c r="G32" s="20">
        <v>4.4000000000000004</v>
      </c>
      <c r="H32" s="61">
        <v>4.8</v>
      </c>
      <c r="I32" s="21">
        <v>3.4</v>
      </c>
      <c r="J32" s="22">
        <f t="shared" ref="J32:J33" si="30">((SUM(F32:I32)-MAX(F32:I32)-MIN(F32:I32))/2)</f>
        <v>4.2499999999999991</v>
      </c>
      <c r="K32" s="23">
        <f t="shared" ref="K32:K33" si="31">(10-J32)</f>
        <v>5.7500000000000009</v>
      </c>
      <c r="L32" s="24">
        <v>3.1</v>
      </c>
      <c r="M32" s="25">
        <v>3.1</v>
      </c>
      <c r="N32" s="62">
        <v>3</v>
      </c>
      <c r="O32" s="26">
        <v>3.2</v>
      </c>
      <c r="P32" s="22">
        <f t="shared" ref="P32:P33" si="32">((SUM(L32:O32)-MAX(L32:O32)-MIN(L32:O32))/2)</f>
        <v>3.0999999999999996</v>
      </c>
      <c r="Q32" s="22">
        <f>10-P32</f>
        <v>6.9</v>
      </c>
      <c r="R32" s="27">
        <v>0</v>
      </c>
      <c r="S32" s="28">
        <f t="shared" ref="S32:S33" si="33">E32+K32+Q32-R32</f>
        <v>16.450000000000003</v>
      </c>
      <c r="T32" s="29">
        <f>_xlfn.RANK.EQ(S32,$S$32:$S$33,0)</f>
        <v>1</v>
      </c>
    </row>
    <row r="33" spans="1:20" x14ac:dyDescent="0.25">
      <c r="A33" s="14">
        <v>18</v>
      </c>
      <c r="B33" s="15" t="s">
        <v>31</v>
      </c>
      <c r="C33" s="16">
        <v>0.9</v>
      </c>
      <c r="D33" s="17">
        <v>0.4</v>
      </c>
      <c r="E33" s="18">
        <f t="shared" si="29"/>
        <v>1.3</v>
      </c>
      <c r="F33" s="19">
        <v>4.0999999999999996</v>
      </c>
      <c r="G33" s="20">
        <v>3.7</v>
      </c>
      <c r="H33" s="61">
        <v>4.3</v>
      </c>
      <c r="I33" s="21">
        <v>2.9</v>
      </c>
      <c r="J33" s="22">
        <f t="shared" si="30"/>
        <v>3.8999999999999995</v>
      </c>
      <c r="K33" s="23">
        <f t="shared" si="31"/>
        <v>6.1000000000000005</v>
      </c>
      <c r="L33" s="24">
        <v>3</v>
      </c>
      <c r="M33" s="25">
        <v>3.6</v>
      </c>
      <c r="N33" s="62">
        <v>2.6</v>
      </c>
      <c r="O33" s="26">
        <v>4.3</v>
      </c>
      <c r="P33" s="22">
        <f t="shared" si="32"/>
        <v>3.3</v>
      </c>
      <c r="Q33" s="22">
        <f t="shared" ref="Q33" si="34">10-P33</f>
        <v>6.7</v>
      </c>
      <c r="R33" s="27">
        <v>0</v>
      </c>
      <c r="S33" s="28">
        <f t="shared" si="33"/>
        <v>14.100000000000001</v>
      </c>
      <c r="T33" s="29">
        <f>_xlfn.RANK.EQ(S33,$S$32:$S$33,0)</f>
        <v>2</v>
      </c>
    </row>
    <row r="35" spans="1:20" x14ac:dyDescent="0.25">
      <c r="A35" s="74" t="s">
        <v>21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5">
      <c r="A36" s="75" t="s">
        <v>33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60" x14ac:dyDescent="0.25">
      <c r="A37" s="1" t="s">
        <v>1</v>
      </c>
      <c r="B37" s="1" t="s">
        <v>2</v>
      </c>
      <c r="C37" s="2" t="s">
        <v>3</v>
      </c>
      <c r="D37" s="3" t="s">
        <v>4</v>
      </c>
      <c r="E37" s="4" t="s">
        <v>5</v>
      </c>
      <c r="F37" s="5" t="s">
        <v>6</v>
      </c>
      <c r="G37" s="6" t="s">
        <v>7</v>
      </c>
      <c r="H37" s="59" t="s">
        <v>8</v>
      </c>
      <c r="I37" s="7" t="s">
        <v>75</v>
      </c>
      <c r="J37" s="4" t="s">
        <v>9</v>
      </c>
      <c r="K37" s="8" t="s">
        <v>10</v>
      </c>
      <c r="L37" s="9" t="s">
        <v>11</v>
      </c>
      <c r="M37" s="10" t="s">
        <v>12</v>
      </c>
      <c r="N37" s="60" t="s">
        <v>13</v>
      </c>
      <c r="O37" s="11" t="s">
        <v>76</v>
      </c>
      <c r="P37" s="4" t="s">
        <v>14</v>
      </c>
      <c r="Q37" s="4" t="s">
        <v>15</v>
      </c>
      <c r="R37" s="12" t="s">
        <v>16</v>
      </c>
      <c r="S37" s="13" t="s">
        <v>17</v>
      </c>
      <c r="T37" s="12" t="s">
        <v>18</v>
      </c>
    </row>
    <row r="38" spans="1:20" x14ac:dyDescent="0.25">
      <c r="A38" s="14">
        <v>19</v>
      </c>
      <c r="B38" s="15" t="s">
        <v>28</v>
      </c>
      <c r="C38" s="16">
        <v>3.6</v>
      </c>
      <c r="D38" s="17">
        <v>1.7</v>
      </c>
      <c r="E38" s="18">
        <f t="shared" ref="E38:E44" si="35">SUM(C38:D38)</f>
        <v>5.3</v>
      </c>
      <c r="F38" s="19">
        <v>4.2</v>
      </c>
      <c r="G38" s="20">
        <v>3</v>
      </c>
      <c r="H38" s="61">
        <v>3.5</v>
      </c>
      <c r="I38" s="21">
        <v>3.7</v>
      </c>
      <c r="J38" s="22">
        <f t="shared" ref="J38:J44" si="36">((SUM(F38:I38)-MAX(F38:I38)-MIN(F38:I38))/2)</f>
        <v>3.5999999999999996</v>
      </c>
      <c r="K38" s="23">
        <f t="shared" ref="K38:K44" si="37">(10-J38)</f>
        <v>6.4</v>
      </c>
      <c r="L38" s="24">
        <v>3.8</v>
      </c>
      <c r="M38" s="25">
        <v>3</v>
      </c>
      <c r="N38" s="62">
        <v>4.3</v>
      </c>
      <c r="O38" s="26">
        <v>4.2</v>
      </c>
      <c r="P38" s="22">
        <f t="shared" ref="P38:P44" si="38">((SUM(L38:O38)-MAX(L38:O38)-MIN(L38:O38))/2)</f>
        <v>4</v>
      </c>
      <c r="Q38" s="22">
        <f>10-P38</f>
        <v>6</v>
      </c>
      <c r="R38" s="27">
        <v>0</v>
      </c>
      <c r="S38" s="28">
        <f t="shared" ref="S38:S44" si="39">E38+K38+Q38-R38</f>
        <v>17.7</v>
      </c>
      <c r="T38" s="29">
        <f>_xlfn.RANK.EQ(S38,$S$38:$S$44,0)</f>
        <v>1</v>
      </c>
    </row>
    <row r="39" spans="1:20" x14ac:dyDescent="0.25">
      <c r="A39" s="14">
        <v>20</v>
      </c>
      <c r="B39" s="15" t="s">
        <v>22</v>
      </c>
      <c r="C39" s="16">
        <v>4.4000000000000004</v>
      </c>
      <c r="D39" s="17">
        <v>1.7</v>
      </c>
      <c r="E39" s="18">
        <f t="shared" si="35"/>
        <v>6.1000000000000005</v>
      </c>
      <c r="F39" s="19">
        <v>3.1</v>
      </c>
      <c r="G39" s="20">
        <v>5.2</v>
      </c>
      <c r="H39" s="61">
        <v>3.9</v>
      </c>
      <c r="I39" s="21">
        <v>4.3</v>
      </c>
      <c r="J39" s="22">
        <f t="shared" si="36"/>
        <v>4.1000000000000005</v>
      </c>
      <c r="K39" s="23">
        <f t="shared" si="37"/>
        <v>5.8999999999999995</v>
      </c>
      <c r="L39" s="24">
        <v>4.5999999999999996</v>
      </c>
      <c r="M39" s="25">
        <v>4.5</v>
      </c>
      <c r="N39" s="62">
        <v>4</v>
      </c>
      <c r="O39" s="26">
        <v>4.9000000000000004</v>
      </c>
      <c r="P39" s="22">
        <f t="shared" si="38"/>
        <v>4.55</v>
      </c>
      <c r="Q39" s="22">
        <f t="shared" ref="Q39:Q44" si="40">10-P39</f>
        <v>5.45</v>
      </c>
      <c r="R39" s="27">
        <v>0.3</v>
      </c>
      <c r="S39" s="28">
        <f t="shared" si="39"/>
        <v>17.149999999999999</v>
      </c>
      <c r="T39" s="29">
        <f t="shared" ref="T39:T44" si="41">_xlfn.RANK.EQ(S39,$S$38:$S$44,0)</f>
        <v>2</v>
      </c>
    </row>
    <row r="40" spans="1:20" x14ac:dyDescent="0.25">
      <c r="A40" s="14">
        <v>21</v>
      </c>
      <c r="B40" s="31" t="s">
        <v>23</v>
      </c>
      <c r="C40" s="16">
        <v>1.7</v>
      </c>
      <c r="D40" s="17">
        <v>0.9</v>
      </c>
      <c r="E40" s="18">
        <f t="shared" si="35"/>
        <v>2.6</v>
      </c>
      <c r="F40" s="19">
        <v>4.5</v>
      </c>
      <c r="G40" s="20">
        <v>4.2</v>
      </c>
      <c r="H40" s="61">
        <v>5.3</v>
      </c>
      <c r="I40" s="21">
        <v>4.2</v>
      </c>
      <c r="J40" s="22">
        <f t="shared" si="36"/>
        <v>4.3499999999999996</v>
      </c>
      <c r="K40" s="23">
        <f t="shared" si="37"/>
        <v>5.65</v>
      </c>
      <c r="L40" s="24">
        <v>5.0999999999999996</v>
      </c>
      <c r="M40" s="25">
        <v>5.9</v>
      </c>
      <c r="N40" s="62">
        <v>5.6</v>
      </c>
      <c r="O40" s="26">
        <v>5.2</v>
      </c>
      <c r="P40" s="22">
        <f t="shared" si="38"/>
        <v>5.4</v>
      </c>
      <c r="Q40" s="22">
        <f t="shared" si="40"/>
        <v>4.5999999999999996</v>
      </c>
      <c r="R40" s="27">
        <v>0</v>
      </c>
      <c r="S40" s="28">
        <f t="shared" si="39"/>
        <v>12.85</v>
      </c>
      <c r="T40" s="29">
        <f t="shared" si="41"/>
        <v>7</v>
      </c>
    </row>
    <row r="41" spans="1:20" x14ac:dyDescent="0.25">
      <c r="A41" s="14">
        <v>22</v>
      </c>
      <c r="B41" s="32" t="s">
        <v>24</v>
      </c>
      <c r="C41" s="16">
        <v>3.2</v>
      </c>
      <c r="D41" s="17">
        <v>2.2000000000000002</v>
      </c>
      <c r="E41" s="18">
        <f t="shared" si="35"/>
        <v>5.4</v>
      </c>
      <c r="F41" s="19">
        <v>4.9000000000000004</v>
      </c>
      <c r="G41" s="20">
        <v>5</v>
      </c>
      <c r="H41" s="61">
        <v>5.3</v>
      </c>
      <c r="I41" s="21">
        <v>4.2</v>
      </c>
      <c r="J41" s="22">
        <f t="shared" si="36"/>
        <v>4.9499999999999993</v>
      </c>
      <c r="K41" s="23">
        <f t="shared" si="37"/>
        <v>5.0500000000000007</v>
      </c>
      <c r="L41" s="24">
        <v>4.9000000000000004</v>
      </c>
      <c r="M41" s="25">
        <v>4.5999999999999996</v>
      </c>
      <c r="N41" s="62">
        <v>6.5</v>
      </c>
      <c r="O41" s="26">
        <v>4.4000000000000004</v>
      </c>
      <c r="P41" s="22">
        <f t="shared" si="38"/>
        <v>4.7499999999999991</v>
      </c>
      <c r="Q41" s="22">
        <f t="shared" si="40"/>
        <v>5.2500000000000009</v>
      </c>
      <c r="R41" s="27">
        <v>0.3</v>
      </c>
      <c r="S41" s="28">
        <f t="shared" si="39"/>
        <v>15.400000000000002</v>
      </c>
      <c r="T41" s="29">
        <f t="shared" si="41"/>
        <v>4</v>
      </c>
    </row>
    <row r="42" spans="1:20" x14ac:dyDescent="0.25">
      <c r="A42" s="14">
        <v>23</v>
      </c>
      <c r="B42" s="15" t="s">
        <v>25</v>
      </c>
      <c r="C42" s="16">
        <v>3</v>
      </c>
      <c r="D42" s="17">
        <v>0.6</v>
      </c>
      <c r="E42" s="18">
        <f t="shared" si="35"/>
        <v>3.6</v>
      </c>
      <c r="F42" s="19">
        <v>3.1</v>
      </c>
      <c r="G42" s="20">
        <v>3.2</v>
      </c>
      <c r="H42" s="61">
        <v>3.2</v>
      </c>
      <c r="I42" s="21">
        <v>3.6</v>
      </c>
      <c r="J42" s="22">
        <f t="shared" si="36"/>
        <v>3.2</v>
      </c>
      <c r="K42" s="23">
        <f t="shared" si="37"/>
        <v>6.8</v>
      </c>
      <c r="L42" s="24">
        <v>3.9</v>
      </c>
      <c r="M42" s="25">
        <v>3.6</v>
      </c>
      <c r="N42" s="62">
        <v>4.3</v>
      </c>
      <c r="O42" s="26">
        <v>3.5</v>
      </c>
      <c r="P42" s="22">
        <f t="shared" si="38"/>
        <v>3.75</v>
      </c>
      <c r="Q42" s="22">
        <f t="shared" si="40"/>
        <v>6.25</v>
      </c>
      <c r="R42" s="27">
        <v>0</v>
      </c>
      <c r="S42" s="28">
        <f t="shared" si="39"/>
        <v>16.649999999999999</v>
      </c>
      <c r="T42" s="29">
        <f t="shared" si="41"/>
        <v>3</v>
      </c>
    </row>
    <row r="43" spans="1:20" x14ac:dyDescent="0.25">
      <c r="A43" s="14">
        <v>24</v>
      </c>
      <c r="B43" s="31" t="s">
        <v>26</v>
      </c>
      <c r="C43" s="16">
        <v>1.8</v>
      </c>
      <c r="D43" s="17">
        <v>1.4</v>
      </c>
      <c r="E43" s="18">
        <f t="shared" si="35"/>
        <v>3.2</v>
      </c>
      <c r="F43" s="19">
        <v>5.6</v>
      </c>
      <c r="G43" s="20">
        <v>5.4</v>
      </c>
      <c r="H43" s="61">
        <v>4.9000000000000004</v>
      </c>
      <c r="I43" s="21">
        <v>5.3</v>
      </c>
      <c r="J43" s="22">
        <f t="shared" si="36"/>
        <v>5.35</v>
      </c>
      <c r="K43" s="23">
        <f t="shared" si="37"/>
        <v>4.6500000000000004</v>
      </c>
      <c r="L43" s="24">
        <v>4.2</v>
      </c>
      <c r="M43" s="25">
        <v>4.0999999999999996</v>
      </c>
      <c r="N43" s="62">
        <v>4.2</v>
      </c>
      <c r="O43" s="26">
        <v>3</v>
      </c>
      <c r="P43" s="22">
        <f t="shared" si="38"/>
        <v>4.1500000000000004</v>
      </c>
      <c r="Q43" s="22">
        <f t="shared" si="40"/>
        <v>5.85</v>
      </c>
      <c r="R43" s="27">
        <v>0</v>
      </c>
      <c r="S43" s="28">
        <f t="shared" si="39"/>
        <v>13.7</v>
      </c>
      <c r="T43" s="29">
        <f t="shared" si="41"/>
        <v>6</v>
      </c>
    </row>
    <row r="44" spans="1:20" x14ac:dyDescent="0.25">
      <c r="A44" s="14">
        <v>25</v>
      </c>
      <c r="B44" s="32" t="s">
        <v>27</v>
      </c>
      <c r="C44" s="16">
        <v>2.6</v>
      </c>
      <c r="D44" s="17">
        <v>0.5</v>
      </c>
      <c r="E44" s="18">
        <f t="shared" si="35"/>
        <v>3.1</v>
      </c>
      <c r="F44" s="19">
        <v>4.5</v>
      </c>
      <c r="G44" s="20">
        <v>4.5999999999999996</v>
      </c>
      <c r="H44" s="61">
        <v>4.3</v>
      </c>
      <c r="I44" s="21">
        <v>4.5999999999999996</v>
      </c>
      <c r="J44" s="22">
        <f t="shared" si="36"/>
        <v>4.5500000000000007</v>
      </c>
      <c r="K44" s="23">
        <f t="shared" si="37"/>
        <v>5.4499999999999993</v>
      </c>
      <c r="L44" s="24">
        <v>4.7</v>
      </c>
      <c r="M44" s="25">
        <v>4.0999999999999996</v>
      </c>
      <c r="N44" s="62">
        <v>4.2</v>
      </c>
      <c r="O44" s="26">
        <v>4.5</v>
      </c>
      <c r="P44" s="22">
        <f t="shared" si="38"/>
        <v>4.3500000000000005</v>
      </c>
      <c r="Q44" s="22">
        <f t="shared" si="40"/>
        <v>5.6499999999999995</v>
      </c>
      <c r="R44" s="27">
        <v>0</v>
      </c>
      <c r="S44" s="28">
        <f t="shared" si="39"/>
        <v>14.2</v>
      </c>
      <c r="T44" s="29">
        <f t="shared" si="41"/>
        <v>5</v>
      </c>
    </row>
    <row r="46" spans="1:20" x14ac:dyDescent="0.25">
      <c r="A46" s="74" t="s">
        <v>29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x14ac:dyDescent="0.25">
      <c r="A47" s="75" t="s">
        <v>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</row>
    <row r="48" spans="1:20" ht="60" x14ac:dyDescent="0.25">
      <c r="A48" s="1" t="s">
        <v>1</v>
      </c>
      <c r="B48" s="1" t="s">
        <v>2</v>
      </c>
      <c r="C48" s="2" t="s">
        <v>3</v>
      </c>
      <c r="D48" s="3" t="s">
        <v>4</v>
      </c>
      <c r="E48" s="4" t="s">
        <v>5</v>
      </c>
      <c r="F48" s="5" t="s">
        <v>6</v>
      </c>
      <c r="G48" s="6" t="s">
        <v>7</v>
      </c>
      <c r="H48" s="59" t="s">
        <v>8</v>
      </c>
      <c r="I48" s="7" t="s">
        <v>75</v>
      </c>
      <c r="J48" s="4" t="s">
        <v>9</v>
      </c>
      <c r="K48" s="8" t="s">
        <v>10</v>
      </c>
      <c r="L48" s="9" t="s">
        <v>11</v>
      </c>
      <c r="M48" s="10" t="s">
        <v>12</v>
      </c>
      <c r="N48" s="60" t="s">
        <v>13</v>
      </c>
      <c r="O48" s="11" t="s">
        <v>76</v>
      </c>
      <c r="P48" s="4" t="s">
        <v>14</v>
      </c>
      <c r="Q48" s="4" t="s">
        <v>15</v>
      </c>
      <c r="R48" s="12" t="s">
        <v>16</v>
      </c>
      <c r="S48" s="13" t="s">
        <v>17</v>
      </c>
      <c r="T48" s="12" t="s">
        <v>18</v>
      </c>
    </row>
    <row r="49" spans="1:20" x14ac:dyDescent="0.25">
      <c r="A49" s="14">
        <v>26</v>
      </c>
      <c r="B49" s="15" t="s">
        <v>31</v>
      </c>
      <c r="C49" s="16">
        <v>1.9</v>
      </c>
      <c r="D49" s="17">
        <v>0.7</v>
      </c>
      <c r="E49" s="18">
        <f t="shared" ref="E49:E50" si="42">SUM(C49:D49)</f>
        <v>2.5999999999999996</v>
      </c>
      <c r="F49" s="19">
        <v>3.4</v>
      </c>
      <c r="G49" s="20">
        <v>3.9</v>
      </c>
      <c r="H49" s="61">
        <v>4</v>
      </c>
      <c r="I49" s="21">
        <v>3.6</v>
      </c>
      <c r="J49" s="22">
        <f t="shared" ref="J49:J50" si="43">((SUM(F49:I49)-MAX(F49:I49)-MIN(F49:I49))/2)</f>
        <v>3.75</v>
      </c>
      <c r="K49" s="23">
        <f t="shared" ref="K49:K50" si="44">(10-J49)</f>
        <v>6.25</v>
      </c>
      <c r="L49" s="24">
        <v>3.1</v>
      </c>
      <c r="M49" s="25">
        <v>2.5</v>
      </c>
      <c r="N49" s="62">
        <v>2.6</v>
      </c>
      <c r="O49" s="26">
        <v>3.1</v>
      </c>
      <c r="P49" s="22">
        <f t="shared" ref="P49:P50" si="45">((SUM(L49:O49)-MAX(L49:O49)-MIN(L49:O49))/2)</f>
        <v>2.8499999999999996</v>
      </c>
      <c r="Q49" s="22">
        <f>10-P49</f>
        <v>7.15</v>
      </c>
      <c r="R49" s="27">
        <v>0</v>
      </c>
      <c r="S49" s="28">
        <f t="shared" ref="S49:S50" si="46">E49+K49+Q49-R49</f>
        <v>16</v>
      </c>
      <c r="T49" s="29">
        <v>2</v>
      </c>
    </row>
    <row r="50" spans="1:20" x14ac:dyDescent="0.25">
      <c r="A50" s="14">
        <v>27</v>
      </c>
      <c r="B50" s="31" t="s">
        <v>32</v>
      </c>
      <c r="C50" s="16">
        <v>2.2000000000000002</v>
      </c>
      <c r="D50" s="17">
        <v>1.7</v>
      </c>
      <c r="E50" s="18">
        <f t="shared" si="42"/>
        <v>3.9000000000000004</v>
      </c>
      <c r="F50" s="19">
        <v>3.4</v>
      </c>
      <c r="G50" s="20">
        <v>3.4</v>
      </c>
      <c r="H50" s="61">
        <v>4.9000000000000004</v>
      </c>
      <c r="I50" s="21">
        <v>3.2</v>
      </c>
      <c r="J50" s="22">
        <f t="shared" si="43"/>
        <v>3.399999999999999</v>
      </c>
      <c r="K50" s="23">
        <f t="shared" si="44"/>
        <v>6.6000000000000014</v>
      </c>
      <c r="L50" s="24">
        <v>2.7</v>
      </c>
      <c r="M50" s="25">
        <v>3.3</v>
      </c>
      <c r="N50" s="62">
        <v>2.7</v>
      </c>
      <c r="O50" s="26">
        <v>3.3</v>
      </c>
      <c r="P50" s="22">
        <f t="shared" si="45"/>
        <v>2.9999999999999996</v>
      </c>
      <c r="Q50" s="22">
        <f t="shared" ref="Q50" si="47">10-P50</f>
        <v>7</v>
      </c>
      <c r="R50" s="27">
        <v>0</v>
      </c>
      <c r="S50" s="28">
        <f t="shared" si="46"/>
        <v>17.5</v>
      </c>
      <c r="T50" s="29">
        <v>1</v>
      </c>
    </row>
    <row r="52" spans="1:20" x14ac:dyDescent="0.25">
      <c r="D52" s="73" t="s">
        <v>77</v>
      </c>
      <c r="E52" s="73"/>
      <c r="F52" s="73"/>
      <c r="G52" s="73"/>
      <c r="H52" s="73"/>
      <c r="I52" s="73"/>
      <c r="J52" s="73"/>
      <c r="K52" s="73"/>
      <c r="L52" s="73"/>
    </row>
    <row r="53" spans="1:20" x14ac:dyDescent="0.25">
      <c r="D53" s="63" t="s">
        <v>78</v>
      </c>
      <c r="E53" s="71" t="s">
        <v>100</v>
      </c>
      <c r="F53" s="72"/>
      <c r="G53" s="64" t="s">
        <v>80</v>
      </c>
      <c r="H53" s="71" t="s">
        <v>91</v>
      </c>
      <c r="I53" s="72"/>
      <c r="J53" s="64" t="s">
        <v>81</v>
      </c>
      <c r="K53" s="71" t="s">
        <v>101</v>
      </c>
      <c r="L53" s="72"/>
    </row>
    <row r="54" spans="1:20" x14ac:dyDescent="0.25">
      <c r="D54" s="65" t="s">
        <v>82</v>
      </c>
      <c r="E54" s="71" t="s">
        <v>86</v>
      </c>
      <c r="F54" s="72"/>
      <c r="G54" s="64" t="s">
        <v>83</v>
      </c>
      <c r="H54" s="71" t="s">
        <v>98</v>
      </c>
      <c r="I54" s="72"/>
      <c r="J54" s="64" t="s">
        <v>84</v>
      </c>
      <c r="K54" s="71" t="s">
        <v>102</v>
      </c>
      <c r="L54" s="72"/>
    </row>
    <row r="55" spans="1:20" x14ac:dyDescent="0.25">
      <c r="D55" s="65" t="s">
        <v>85</v>
      </c>
      <c r="E55" s="71" t="s">
        <v>95</v>
      </c>
      <c r="F55" s="72"/>
      <c r="G55" s="64" t="s">
        <v>8</v>
      </c>
      <c r="H55" s="71" t="s">
        <v>79</v>
      </c>
      <c r="I55" s="72"/>
      <c r="J55" s="64" t="s">
        <v>87</v>
      </c>
      <c r="K55" s="71" t="s">
        <v>103</v>
      </c>
      <c r="L55" s="72"/>
    </row>
    <row r="56" spans="1:20" x14ac:dyDescent="0.25">
      <c r="D56" s="65" t="s">
        <v>88</v>
      </c>
      <c r="E56" s="71" t="s">
        <v>96</v>
      </c>
      <c r="F56" s="72"/>
      <c r="G56" s="64" t="s">
        <v>75</v>
      </c>
      <c r="H56" s="71" t="s">
        <v>99</v>
      </c>
      <c r="I56" s="72"/>
      <c r="J56" s="64" t="s">
        <v>89</v>
      </c>
      <c r="K56" s="71" t="s">
        <v>109</v>
      </c>
      <c r="L56" s="72"/>
    </row>
    <row r="57" spans="1:20" x14ac:dyDescent="0.25">
      <c r="D57" s="65" t="s">
        <v>90</v>
      </c>
      <c r="E57" s="71" t="s">
        <v>97</v>
      </c>
      <c r="F57" s="72"/>
      <c r="G57" s="64" t="s">
        <v>92</v>
      </c>
      <c r="H57" s="71" t="s">
        <v>104</v>
      </c>
      <c r="I57" s="72"/>
      <c r="J57" s="64" t="s">
        <v>94</v>
      </c>
      <c r="K57" s="71"/>
      <c r="L57" s="72"/>
    </row>
  </sheetData>
  <mergeCells count="28">
    <mergeCell ref="A1:T1"/>
    <mergeCell ref="A2:T2"/>
    <mergeCell ref="A47:T47"/>
    <mergeCell ref="A18:T18"/>
    <mergeCell ref="A19:T19"/>
    <mergeCell ref="A12:T12"/>
    <mergeCell ref="A13:T13"/>
    <mergeCell ref="A29:T29"/>
    <mergeCell ref="A30:T30"/>
    <mergeCell ref="A35:T35"/>
    <mergeCell ref="A36:T36"/>
    <mergeCell ref="A46:T46"/>
    <mergeCell ref="D52:L52"/>
    <mergeCell ref="E53:F53"/>
    <mergeCell ref="H53:I53"/>
    <mergeCell ref="K53:L53"/>
    <mergeCell ref="E54:F54"/>
    <mergeCell ref="H54:I54"/>
    <mergeCell ref="K54:L54"/>
    <mergeCell ref="E57:F57"/>
    <mergeCell ref="H57:I57"/>
    <mergeCell ref="K57:L57"/>
    <mergeCell ref="E55:F55"/>
    <mergeCell ref="H55:I55"/>
    <mergeCell ref="K55:L55"/>
    <mergeCell ref="E56:F56"/>
    <mergeCell ref="H56:I56"/>
    <mergeCell ref="K56:L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5D62-A0CD-4AA2-BD0C-B121BC2A25F0}">
  <sheetPr>
    <tabColor rgb="FFFFCC00"/>
  </sheetPr>
  <dimension ref="A1:L36"/>
  <sheetViews>
    <sheetView topLeftCell="B1" workbookViewId="0">
      <selection activeCell="E8" sqref="E8:E20"/>
    </sheetView>
  </sheetViews>
  <sheetFormatPr baseColWidth="10" defaultRowHeight="15" x14ac:dyDescent="0.25"/>
  <cols>
    <col min="1" max="1" width="3" bestFit="1" customWidth="1"/>
    <col min="2" max="2" width="38.140625" customWidth="1"/>
    <col min="6" max="6" width="29.140625" customWidth="1"/>
    <col min="7" max="7" width="5.5703125" style="34" bestFit="1" customWidth="1"/>
    <col min="11" max="11" width="11.85546875" bestFit="1" customWidth="1"/>
  </cols>
  <sheetData>
    <row r="1" spans="1:12" x14ac:dyDescent="0.25">
      <c r="A1" s="78" t="s">
        <v>50</v>
      </c>
      <c r="B1" s="79"/>
      <c r="C1" s="79"/>
      <c r="D1" s="80"/>
      <c r="F1" s="78" t="s">
        <v>49</v>
      </c>
      <c r="G1" s="79"/>
      <c r="H1" s="79"/>
      <c r="I1" s="79"/>
      <c r="J1" s="79"/>
      <c r="K1" s="79"/>
      <c r="L1" s="80"/>
    </row>
    <row r="2" spans="1:12" x14ac:dyDescent="0.25">
      <c r="A2" s="76" t="s">
        <v>19</v>
      </c>
      <c r="B2" s="77"/>
      <c r="C2" s="70" t="s">
        <v>34</v>
      </c>
      <c r="D2" s="42" t="s">
        <v>35</v>
      </c>
      <c r="F2" s="81" t="s">
        <v>36</v>
      </c>
      <c r="G2" s="82"/>
      <c r="H2" s="83" t="s">
        <v>19</v>
      </c>
      <c r="I2" s="84" t="s">
        <v>20</v>
      </c>
      <c r="J2" s="85" t="s">
        <v>33</v>
      </c>
      <c r="K2" s="86" t="s">
        <v>17</v>
      </c>
      <c r="L2" s="87" t="s">
        <v>35</v>
      </c>
    </row>
    <row r="3" spans="1:12" s="36" customFormat="1" x14ac:dyDescent="0.25">
      <c r="A3" s="43">
        <v>1</v>
      </c>
      <c r="B3" s="39" t="s">
        <v>22</v>
      </c>
      <c r="C3" s="35">
        <f>INDIVIDUAL!S4</f>
        <v>22.4</v>
      </c>
      <c r="D3" s="44">
        <f>_xlfn.RANK.EQ(C3,$C$3:$C$9,0)</f>
        <v>2</v>
      </c>
      <c r="F3" s="88" t="s">
        <v>37</v>
      </c>
      <c r="G3" s="89"/>
      <c r="H3" s="83"/>
      <c r="I3" s="84"/>
      <c r="J3" s="85"/>
      <c r="K3" s="86"/>
      <c r="L3" s="87"/>
    </row>
    <row r="4" spans="1:12" s="36" customFormat="1" x14ac:dyDescent="0.25">
      <c r="A4" s="43">
        <v>2</v>
      </c>
      <c r="B4" s="40" t="s">
        <v>23</v>
      </c>
      <c r="C4" s="35">
        <f>INDIVIDUAL!S5</f>
        <v>19.2</v>
      </c>
      <c r="D4" s="44">
        <f t="shared" ref="D4:D9" si="0">_xlfn.RANK.EQ(C4,$C$3:$C$9,0)</f>
        <v>6</v>
      </c>
      <c r="F4" s="57" t="s">
        <v>48</v>
      </c>
      <c r="G4" s="37" t="s">
        <v>40</v>
      </c>
      <c r="H4" s="35">
        <f>C9</f>
        <v>22.2</v>
      </c>
      <c r="I4" s="38">
        <f>C14</f>
        <v>20.7</v>
      </c>
      <c r="J4" s="38">
        <f>C19</f>
        <v>17.7</v>
      </c>
      <c r="K4" s="35">
        <f>SUM(H4:J4)</f>
        <v>60.599999999999994</v>
      </c>
      <c r="L4" s="44">
        <f>_xlfn.RANK.EQ(K4,$K$4:$K$10,0)</f>
        <v>2</v>
      </c>
    </row>
    <row r="5" spans="1:12" s="36" customFormat="1" x14ac:dyDescent="0.25">
      <c r="A5" s="43">
        <v>3</v>
      </c>
      <c r="B5" s="41" t="s">
        <v>24</v>
      </c>
      <c r="C5" s="35">
        <f>INDIVIDUAL!S6</f>
        <v>20.149999999999999</v>
      </c>
      <c r="D5" s="44">
        <f t="shared" si="0"/>
        <v>5</v>
      </c>
      <c r="F5" s="57" t="s">
        <v>45</v>
      </c>
      <c r="G5" s="37" t="s">
        <v>41</v>
      </c>
      <c r="H5" s="35">
        <f>C6</f>
        <v>22.7</v>
      </c>
      <c r="I5" s="38">
        <f>C11</f>
        <v>20.85</v>
      </c>
      <c r="J5" s="38">
        <f>C23</f>
        <v>16.649999999999999</v>
      </c>
      <c r="K5" s="35">
        <f t="shared" ref="K5:K10" si="1">SUM(H5:J5)</f>
        <v>60.199999999999996</v>
      </c>
      <c r="L5" s="44">
        <f t="shared" ref="L5:L10" si="2">_xlfn.RANK.EQ(K5,$K$4:$K$10,0)</f>
        <v>3</v>
      </c>
    </row>
    <row r="6" spans="1:12" x14ac:dyDescent="0.25">
      <c r="A6" s="43">
        <v>4</v>
      </c>
      <c r="B6" s="39" t="s">
        <v>25</v>
      </c>
      <c r="C6" s="35">
        <f>INDIVIDUAL!S7</f>
        <v>22.7</v>
      </c>
      <c r="D6" s="44">
        <f t="shared" si="0"/>
        <v>1</v>
      </c>
      <c r="F6" s="50" t="s">
        <v>46</v>
      </c>
      <c r="G6" s="37" t="s">
        <v>38</v>
      </c>
      <c r="H6" s="38">
        <f>C7</f>
        <v>13.25</v>
      </c>
      <c r="I6" s="38">
        <f>C12</f>
        <v>18.25</v>
      </c>
      <c r="J6" s="38">
        <f>C24</f>
        <v>13.7</v>
      </c>
      <c r="K6" s="35">
        <f t="shared" si="1"/>
        <v>45.2</v>
      </c>
      <c r="L6" s="44">
        <f t="shared" si="2"/>
        <v>7</v>
      </c>
    </row>
    <row r="7" spans="1:12" x14ac:dyDescent="0.25">
      <c r="A7" s="43">
        <v>5</v>
      </c>
      <c r="B7" s="40" t="s">
        <v>26</v>
      </c>
      <c r="C7" s="35">
        <f>INDIVIDUAL!S8</f>
        <v>13.25</v>
      </c>
      <c r="D7" s="44">
        <f t="shared" si="0"/>
        <v>7</v>
      </c>
      <c r="F7" s="57" t="s">
        <v>44</v>
      </c>
      <c r="G7" s="37" t="s">
        <v>40</v>
      </c>
      <c r="H7" s="38">
        <f>C5</f>
        <v>20.149999999999999</v>
      </c>
      <c r="I7" s="38">
        <f>C17</f>
        <v>21.2</v>
      </c>
      <c r="J7" s="38">
        <f>C22</f>
        <v>15.400000000000002</v>
      </c>
      <c r="K7" s="35">
        <f t="shared" si="1"/>
        <v>56.75</v>
      </c>
      <c r="L7" s="44">
        <f t="shared" si="2"/>
        <v>4</v>
      </c>
    </row>
    <row r="8" spans="1:12" x14ac:dyDescent="0.25">
      <c r="A8" s="43">
        <v>6</v>
      </c>
      <c r="B8" s="41" t="s">
        <v>27</v>
      </c>
      <c r="C8" s="35">
        <f>INDIVIDUAL!S9</f>
        <v>20.5</v>
      </c>
      <c r="D8" s="44">
        <f t="shared" si="0"/>
        <v>4</v>
      </c>
      <c r="F8" s="57" t="s">
        <v>42</v>
      </c>
      <c r="G8" s="37" t="s">
        <v>38</v>
      </c>
      <c r="H8" s="38">
        <f>C3</f>
        <v>22.4</v>
      </c>
      <c r="I8" s="38">
        <f>C15</f>
        <v>24.2</v>
      </c>
      <c r="J8" s="38">
        <f>C20</f>
        <v>17.149999999999999</v>
      </c>
      <c r="K8" s="35">
        <f t="shared" si="1"/>
        <v>63.749999999999993</v>
      </c>
      <c r="L8" s="44">
        <f t="shared" si="2"/>
        <v>1</v>
      </c>
    </row>
    <row r="9" spans="1:12" x14ac:dyDescent="0.25">
      <c r="A9" s="43">
        <v>7</v>
      </c>
      <c r="B9" s="39" t="s">
        <v>28</v>
      </c>
      <c r="C9" s="35">
        <f>INDIVIDUAL!S10</f>
        <v>22.2</v>
      </c>
      <c r="D9" s="44">
        <f t="shared" si="0"/>
        <v>3</v>
      </c>
      <c r="F9" s="50" t="s">
        <v>43</v>
      </c>
      <c r="G9" s="37" t="s">
        <v>39</v>
      </c>
      <c r="H9" s="38">
        <f>C4</f>
        <v>19.2</v>
      </c>
      <c r="I9" s="38">
        <f>C16</f>
        <v>15.899999999999999</v>
      </c>
      <c r="J9" s="38">
        <f>C21</f>
        <v>12.85</v>
      </c>
      <c r="K9" s="35">
        <f t="shared" si="1"/>
        <v>47.949999999999996</v>
      </c>
      <c r="L9" s="44">
        <f t="shared" si="2"/>
        <v>6</v>
      </c>
    </row>
    <row r="10" spans="1:12" ht="15.75" thickBot="1" x14ac:dyDescent="0.3">
      <c r="A10" s="76" t="s">
        <v>20</v>
      </c>
      <c r="B10" s="77"/>
      <c r="C10" s="70" t="s">
        <v>34</v>
      </c>
      <c r="D10" s="42" t="s">
        <v>35</v>
      </c>
      <c r="F10" s="51" t="s">
        <v>47</v>
      </c>
      <c r="G10" s="52" t="s">
        <v>40</v>
      </c>
      <c r="H10" s="53">
        <f>C8</f>
        <v>20.5</v>
      </c>
      <c r="I10" s="53">
        <f>C13</f>
        <v>18.399999999999999</v>
      </c>
      <c r="J10" s="53">
        <f>C25</f>
        <v>14.2</v>
      </c>
      <c r="K10" s="48">
        <f t="shared" si="1"/>
        <v>53.099999999999994</v>
      </c>
      <c r="L10" s="49">
        <f t="shared" si="2"/>
        <v>5</v>
      </c>
    </row>
    <row r="11" spans="1:12" ht="15.75" thickBot="1" x14ac:dyDescent="0.3">
      <c r="A11" s="54">
        <v>10</v>
      </c>
      <c r="B11" s="39" t="s">
        <v>25</v>
      </c>
      <c r="C11" s="35">
        <f>INDIVIDUAL!S21</f>
        <v>20.85</v>
      </c>
      <c r="D11" s="44">
        <f>_xlfn.RANK.EQ(C11,$C$11:$C$17,0)</f>
        <v>3</v>
      </c>
    </row>
    <row r="12" spans="1:12" x14ac:dyDescent="0.25">
      <c r="A12" s="54">
        <v>11</v>
      </c>
      <c r="B12" s="39" t="s">
        <v>26</v>
      </c>
      <c r="C12" s="35">
        <f>INDIVIDUAL!S22</f>
        <v>18.25</v>
      </c>
      <c r="D12" s="44">
        <f t="shared" ref="D12:D17" si="3">_xlfn.RANK.EQ(C12,$C$11:$C$17,0)</f>
        <v>6</v>
      </c>
      <c r="F12" s="78" t="s">
        <v>51</v>
      </c>
      <c r="G12" s="79"/>
      <c r="H12" s="79"/>
      <c r="I12" s="79"/>
      <c r="J12" s="79"/>
      <c r="K12" s="79"/>
      <c r="L12" s="80"/>
    </row>
    <row r="13" spans="1:12" x14ac:dyDescent="0.25">
      <c r="A13" s="54">
        <v>12</v>
      </c>
      <c r="B13" s="39" t="s">
        <v>27</v>
      </c>
      <c r="C13" s="35">
        <f>INDIVIDUAL!S23</f>
        <v>18.399999999999999</v>
      </c>
      <c r="D13" s="44">
        <f t="shared" si="3"/>
        <v>5</v>
      </c>
      <c r="F13" s="81" t="s">
        <v>36</v>
      </c>
      <c r="G13" s="82"/>
      <c r="H13" s="90" t="s">
        <v>34</v>
      </c>
      <c r="I13" s="92" t="s">
        <v>34</v>
      </c>
      <c r="J13" s="94" t="s">
        <v>34</v>
      </c>
      <c r="K13" s="96" t="s">
        <v>17</v>
      </c>
      <c r="L13" s="98" t="s">
        <v>35</v>
      </c>
    </row>
    <row r="14" spans="1:12" x14ac:dyDescent="0.25">
      <c r="A14" s="54">
        <v>13</v>
      </c>
      <c r="B14" s="39" t="s">
        <v>28</v>
      </c>
      <c r="C14" s="35">
        <f>INDIVIDUAL!S24</f>
        <v>20.7</v>
      </c>
      <c r="D14" s="44">
        <f t="shared" si="3"/>
        <v>4</v>
      </c>
      <c r="F14" s="88" t="s">
        <v>37</v>
      </c>
      <c r="G14" s="89"/>
      <c r="H14" s="91"/>
      <c r="I14" s="93"/>
      <c r="J14" s="95"/>
      <c r="K14" s="97"/>
      <c r="L14" s="99"/>
    </row>
    <row r="15" spans="1:12" x14ac:dyDescent="0.25">
      <c r="A15" s="54">
        <v>14</v>
      </c>
      <c r="B15" s="39" t="s">
        <v>22</v>
      </c>
      <c r="C15" s="35">
        <f>INDIVIDUAL!S25</f>
        <v>24.2</v>
      </c>
      <c r="D15" s="44">
        <f t="shared" si="3"/>
        <v>1</v>
      </c>
      <c r="F15" s="100" t="s">
        <v>73</v>
      </c>
      <c r="G15" s="101" t="s">
        <v>40</v>
      </c>
      <c r="H15" s="111">
        <v>60.599999999999994</v>
      </c>
      <c r="I15" s="111">
        <v>56.75</v>
      </c>
      <c r="J15" s="111">
        <v>53.099999999999994</v>
      </c>
      <c r="K15" s="111">
        <f>SUM(H15:J17)</f>
        <v>170.45</v>
      </c>
      <c r="L15" s="105">
        <v>1</v>
      </c>
    </row>
    <row r="16" spans="1:12" x14ac:dyDescent="0.25">
      <c r="A16" s="54">
        <v>15</v>
      </c>
      <c r="B16" s="39" t="s">
        <v>23</v>
      </c>
      <c r="C16" s="35">
        <f>INDIVIDUAL!S26</f>
        <v>15.899999999999999</v>
      </c>
      <c r="D16" s="44">
        <f t="shared" si="3"/>
        <v>7</v>
      </c>
      <c r="F16" s="100"/>
      <c r="G16" s="101"/>
      <c r="H16" s="111"/>
      <c r="I16" s="111"/>
      <c r="J16" s="111"/>
      <c r="K16" s="111"/>
      <c r="L16" s="105"/>
    </row>
    <row r="17" spans="1:12" ht="15.75" thickBot="1" x14ac:dyDescent="0.3">
      <c r="A17" s="54">
        <v>16</v>
      </c>
      <c r="B17" s="39" t="s">
        <v>24</v>
      </c>
      <c r="C17" s="35">
        <f>INDIVIDUAL!S27</f>
        <v>21.2</v>
      </c>
      <c r="D17" s="44">
        <f t="shared" si="3"/>
        <v>2</v>
      </c>
      <c r="F17" s="113"/>
      <c r="G17" s="110"/>
      <c r="H17" s="114"/>
      <c r="I17" s="114"/>
      <c r="J17" s="114"/>
      <c r="K17" s="114"/>
      <c r="L17" s="106"/>
    </row>
    <row r="18" spans="1:12" ht="15.75" thickBot="1" x14ac:dyDescent="0.3">
      <c r="A18" s="76" t="s">
        <v>33</v>
      </c>
      <c r="B18" s="77"/>
      <c r="C18" s="70" t="s">
        <v>34</v>
      </c>
      <c r="D18" s="42" t="s">
        <v>35</v>
      </c>
      <c r="G18"/>
    </row>
    <row r="19" spans="1:12" ht="15" customHeight="1" x14ac:dyDescent="0.25">
      <c r="A19" s="54">
        <v>19</v>
      </c>
      <c r="B19" s="39" t="s">
        <v>28</v>
      </c>
      <c r="C19" s="35">
        <f>INDIVIDUAL!S38</f>
        <v>17.7</v>
      </c>
      <c r="D19" s="44">
        <f>_xlfn.RANK.EQ(C19,$C$19:$C$25,0)</f>
        <v>1</v>
      </c>
      <c r="F19" s="78" t="s">
        <v>49</v>
      </c>
      <c r="G19" s="79"/>
      <c r="H19" s="79"/>
      <c r="I19" s="79"/>
      <c r="J19" s="79"/>
      <c r="K19" s="79"/>
      <c r="L19" s="80"/>
    </row>
    <row r="20" spans="1:12" x14ac:dyDescent="0.25">
      <c r="A20" s="54">
        <v>20</v>
      </c>
      <c r="B20" s="39" t="s">
        <v>22</v>
      </c>
      <c r="C20" s="35">
        <f>INDIVIDUAL!S39</f>
        <v>17.149999999999999</v>
      </c>
      <c r="D20" s="44">
        <f t="shared" ref="D20:D25" si="4">_xlfn.RANK.EQ(C20,$C$19:$C$25,0)</f>
        <v>2</v>
      </c>
      <c r="F20" s="81" t="s">
        <v>74</v>
      </c>
      <c r="G20" s="82"/>
      <c r="H20" s="83" t="s">
        <v>30</v>
      </c>
      <c r="I20" s="84" t="s">
        <v>0</v>
      </c>
      <c r="J20" s="85" t="s">
        <v>19</v>
      </c>
      <c r="K20" s="86" t="s">
        <v>17</v>
      </c>
      <c r="L20" s="87" t="s">
        <v>35</v>
      </c>
    </row>
    <row r="21" spans="1:12" x14ac:dyDescent="0.25">
      <c r="A21" s="54">
        <v>21</v>
      </c>
      <c r="B21" s="39" t="s">
        <v>23</v>
      </c>
      <c r="C21" s="35">
        <f>INDIVIDUAL!S40</f>
        <v>12.85</v>
      </c>
      <c r="D21" s="44">
        <f t="shared" si="4"/>
        <v>7</v>
      </c>
      <c r="F21" s="88" t="s">
        <v>37</v>
      </c>
      <c r="G21" s="89"/>
      <c r="H21" s="83"/>
      <c r="I21" s="84"/>
      <c r="J21" s="85"/>
      <c r="K21" s="86"/>
      <c r="L21" s="87"/>
    </row>
    <row r="22" spans="1:12" x14ac:dyDescent="0.25">
      <c r="A22" s="54">
        <v>22</v>
      </c>
      <c r="B22" s="39" t="s">
        <v>24</v>
      </c>
      <c r="C22" s="35">
        <f>INDIVIDUAL!S41</f>
        <v>15.400000000000002</v>
      </c>
      <c r="D22" s="44">
        <f t="shared" si="4"/>
        <v>4</v>
      </c>
      <c r="F22" s="50" t="s">
        <v>53</v>
      </c>
      <c r="G22" s="37" t="s">
        <v>38</v>
      </c>
      <c r="H22" s="35">
        <f>C30</f>
        <v>19.200000000000003</v>
      </c>
      <c r="I22" s="38">
        <f>C32</f>
        <v>16.450000000000003</v>
      </c>
      <c r="J22" s="38">
        <f>C36</f>
        <v>17.5</v>
      </c>
      <c r="K22" s="35">
        <f>SUM(H22:J22)</f>
        <v>53.150000000000006</v>
      </c>
      <c r="L22" s="44">
        <f>_xlfn.RANK.EQ(K22,$K$22:$K$23,0)</f>
        <v>1</v>
      </c>
    </row>
    <row r="23" spans="1:12" ht="15.75" thickBot="1" x14ac:dyDescent="0.3">
      <c r="A23" s="54">
        <v>23</v>
      </c>
      <c r="B23" s="39" t="s">
        <v>25</v>
      </c>
      <c r="C23" s="35">
        <f>INDIVIDUAL!S42</f>
        <v>16.649999999999999</v>
      </c>
      <c r="D23" s="44">
        <f t="shared" si="4"/>
        <v>3</v>
      </c>
      <c r="F23" s="51" t="s">
        <v>54</v>
      </c>
      <c r="G23" s="52" t="s">
        <v>38</v>
      </c>
      <c r="H23" s="48">
        <f>C29</f>
        <v>18.8</v>
      </c>
      <c r="I23" s="53">
        <f>C33</f>
        <v>14.100000000000001</v>
      </c>
      <c r="J23" s="53">
        <f>C35</f>
        <v>16</v>
      </c>
      <c r="K23" s="48">
        <f>SUM(H23:J23)</f>
        <v>48.900000000000006</v>
      </c>
      <c r="L23" s="49">
        <f>_xlfn.RANK.EQ(K23,$K$22:$K$23,0)</f>
        <v>2</v>
      </c>
    </row>
    <row r="24" spans="1:12" x14ac:dyDescent="0.25">
      <c r="A24" s="54">
        <v>24</v>
      </c>
      <c r="B24" s="39" t="s">
        <v>26</v>
      </c>
      <c r="C24" s="35">
        <f>INDIVIDUAL!S43</f>
        <v>13.7</v>
      </c>
      <c r="D24" s="44">
        <f t="shared" si="4"/>
        <v>6</v>
      </c>
    </row>
    <row r="25" spans="1:12" ht="15.75" thickBot="1" x14ac:dyDescent="0.3">
      <c r="A25" s="55">
        <v>25</v>
      </c>
      <c r="B25" s="56" t="s">
        <v>27</v>
      </c>
      <c r="C25" s="48">
        <f>INDIVIDUAL!S44</f>
        <v>14.2</v>
      </c>
      <c r="D25" s="49">
        <f t="shared" si="4"/>
        <v>5</v>
      </c>
    </row>
    <row r="26" spans="1:12" ht="15.75" thickBot="1" x14ac:dyDescent="0.3"/>
    <row r="27" spans="1:12" x14ac:dyDescent="0.25">
      <c r="A27" s="78" t="s">
        <v>52</v>
      </c>
      <c r="B27" s="79"/>
      <c r="C27" s="79"/>
      <c r="D27" s="80"/>
    </row>
    <row r="28" spans="1:12" x14ac:dyDescent="0.25">
      <c r="A28" s="76" t="s">
        <v>30</v>
      </c>
      <c r="B28" s="77"/>
      <c r="C28" s="70" t="s">
        <v>34</v>
      </c>
      <c r="D28" s="42" t="s">
        <v>35</v>
      </c>
    </row>
    <row r="29" spans="1:12" x14ac:dyDescent="0.25">
      <c r="A29" s="43">
        <v>8</v>
      </c>
      <c r="B29" s="39" t="s">
        <v>31</v>
      </c>
      <c r="C29" s="35">
        <f>INDIVIDUAL!S15</f>
        <v>18.8</v>
      </c>
      <c r="D29" s="44">
        <f>_xlfn.RANK.EQ(C29,$C$29:$C$30,0)</f>
        <v>2</v>
      </c>
    </row>
    <row r="30" spans="1:12" x14ac:dyDescent="0.25">
      <c r="A30" s="43">
        <v>9</v>
      </c>
      <c r="B30" s="40" t="s">
        <v>32</v>
      </c>
      <c r="C30" s="35">
        <f>INDIVIDUAL!S16</f>
        <v>19.200000000000003</v>
      </c>
      <c r="D30" s="44">
        <f>_xlfn.RANK.EQ(C30,$C$29:$C$30,0)</f>
        <v>1</v>
      </c>
    </row>
    <row r="31" spans="1:12" x14ac:dyDescent="0.25">
      <c r="A31" s="76" t="s">
        <v>0</v>
      </c>
      <c r="B31" s="77"/>
      <c r="C31" s="70" t="s">
        <v>34</v>
      </c>
      <c r="D31" s="42" t="s">
        <v>35</v>
      </c>
    </row>
    <row r="32" spans="1:12" x14ac:dyDescent="0.25">
      <c r="A32" s="43">
        <v>17</v>
      </c>
      <c r="B32" s="40" t="s">
        <v>32</v>
      </c>
      <c r="C32" s="35">
        <f>INDIVIDUAL!S32</f>
        <v>16.450000000000003</v>
      </c>
      <c r="D32" s="44">
        <f>_xlfn.RANK.EQ(C32,$C$32:$C$33,0)</f>
        <v>1</v>
      </c>
    </row>
    <row r="33" spans="1:4" x14ac:dyDescent="0.25">
      <c r="A33" s="43">
        <v>18</v>
      </c>
      <c r="B33" s="39" t="s">
        <v>31</v>
      </c>
      <c r="C33" s="35">
        <f>INDIVIDUAL!S33</f>
        <v>14.100000000000001</v>
      </c>
      <c r="D33" s="44">
        <f>_xlfn.RANK.EQ(C33,$C$32:$C$33,0)</f>
        <v>2</v>
      </c>
    </row>
    <row r="34" spans="1:4" x14ac:dyDescent="0.25">
      <c r="A34" s="76" t="s">
        <v>19</v>
      </c>
      <c r="B34" s="77"/>
      <c r="C34" s="70" t="s">
        <v>34</v>
      </c>
      <c r="D34" s="42" t="s">
        <v>35</v>
      </c>
    </row>
    <row r="35" spans="1:4" x14ac:dyDescent="0.25">
      <c r="A35" s="43">
        <v>26</v>
      </c>
      <c r="B35" s="39" t="s">
        <v>31</v>
      </c>
      <c r="C35" s="35">
        <f>INDIVIDUAL!S49</f>
        <v>16</v>
      </c>
      <c r="D35" s="44">
        <f>_xlfn.RANK.EQ(C35,$C$35:$C$36,0)</f>
        <v>2</v>
      </c>
    </row>
    <row r="36" spans="1:4" ht="15.75" thickBot="1" x14ac:dyDescent="0.3">
      <c r="A36" s="46">
        <v>27</v>
      </c>
      <c r="B36" s="47" t="s">
        <v>32</v>
      </c>
      <c r="C36" s="48">
        <f>INDIVIDUAL!S50</f>
        <v>17.5</v>
      </c>
      <c r="D36" s="49">
        <f>_xlfn.RANK.EQ(C36,$C$35:$C$36,0)</f>
        <v>1</v>
      </c>
    </row>
  </sheetData>
  <sortState ref="F19:G20">
    <sortCondition ref="F18"/>
  </sortState>
  <mergeCells count="39">
    <mergeCell ref="A10:B10"/>
    <mergeCell ref="A1:D1"/>
    <mergeCell ref="F1:L1"/>
    <mergeCell ref="A2:B2"/>
    <mergeCell ref="F2:G2"/>
    <mergeCell ref="H2:H3"/>
    <mergeCell ref="I2:I3"/>
    <mergeCell ref="J2:J3"/>
    <mergeCell ref="K2:K3"/>
    <mergeCell ref="L2:L3"/>
    <mergeCell ref="F3:G3"/>
    <mergeCell ref="A18:B18"/>
    <mergeCell ref="F12:L12"/>
    <mergeCell ref="F13:G13"/>
    <mergeCell ref="H13:H14"/>
    <mergeCell ref="I13:I14"/>
    <mergeCell ref="J13:J14"/>
    <mergeCell ref="K13:K14"/>
    <mergeCell ref="L13:L14"/>
    <mergeCell ref="F14:G14"/>
    <mergeCell ref="L15:L17"/>
    <mergeCell ref="F15:F17"/>
    <mergeCell ref="G15:G17"/>
    <mergeCell ref="H15:H17"/>
    <mergeCell ref="I15:I17"/>
    <mergeCell ref="J15:J17"/>
    <mergeCell ref="K15:K17"/>
    <mergeCell ref="A34:B34"/>
    <mergeCell ref="F19:L19"/>
    <mergeCell ref="F20:G20"/>
    <mergeCell ref="H20:H21"/>
    <mergeCell ref="I20:I21"/>
    <mergeCell ref="J20:J21"/>
    <mergeCell ref="K20:K21"/>
    <mergeCell ref="L20:L21"/>
    <mergeCell ref="F21:G21"/>
    <mergeCell ref="A27:D27"/>
    <mergeCell ref="A28:B28"/>
    <mergeCell ref="A31:B31"/>
  </mergeCells>
  <conditionalFormatting sqref="C3:C9">
    <cfRule type="duplicateValues" dxfId="2" priority="3"/>
  </conditionalFormatting>
  <conditionalFormatting sqref="C11:C17">
    <cfRule type="duplicateValues" dxfId="1" priority="2"/>
  </conditionalFormatting>
  <conditionalFormatting sqref="C19:C25">
    <cfRule type="duplicateValues" dxfId="0" priority="1"/>
  </conditionalFormatting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CEE6-7D72-4601-8A77-E6154CB3AD6E}">
  <sheetPr>
    <tabColor rgb="FF00FF00"/>
  </sheetPr>
  <dimension ref="A1:T38"/>
  <sheetViews>
    <sheetView topLeftCell="A6" zoomScaleNormal="100" workbookViewId="0">
      <selection activeCell="A6" sqref="A6:T6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3" customWidth="1"/>
    <col min="5" max="5" width="10.7109375" customWidth="1"/>
    <col min="6" max="9" width="8.7109375" style="33" customWidth="1"/>
    <col min="10" max="10" width="10.7109375" customWidth="1"/>
    <col min="11" max="11" width="10.7109375" style="34" customWidth="1"/>
    <col min="12" max="15" width="8.7109375" style="33" customWidth="1"/>
    <col min="16" max="17" width="10.7109375" customWidth="1"/>
  </cols>
  <sheetData>
    <row r="1" spans="1:20" x14ac:dyDescent="0.25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59" t="s">
        <v>8</v>
      </c>
      <c r="I3" s="7" t="s">
        <v>75</v>
      </c>
      <c r="J3" s="4" t="s">
        <v>9</v>
      </c>
      <c r="K3" s="8" t="s">
        <v>10</v>
      </c>
      <c r="L3" s="9" t="s">
        <v>11</v>
      </c>
      <c r="M3" s="10" t="s">
        <v>12</v>
      </c>
      <c r="N3" s="60" t="s">
        <v>13</v>
      </c>
      <c r="O3" s="11" t="s">
        <v>76</v>
      </c>
      <c r="P3" s="4" t="s">
        <v>14</v>
      </c>
      <c r="Q3" s="4" t="s">
        <v>15</v>
      </c>
      <c r="R3" s="12" t="s">
        <v>16</v>
      </c>
      <c r="S3" s="13" t="s">
        <v>17</v>
      </c>
      <c r="T3" s="12" t="s">
        <v>18</v>
      </c>
    </row>
    <row r="4" spans="1:20" s="30" customFormat="1" x14ac:dyDescent="0.25">
      <c r="A4" s="14">
        <v>1</v>
      </c>
      <c r="B4" s="15" t="s">
        <v>55</v>
      </c>
      <c r="C4" s="16">
        <v>4.0999999999999996</v>
      </c>
      <c r="D4" s="17">
        <v>6</v>
      </c>
      <c r="E4" s="18">
        <f t="shared" ref="E4" si="0">SUM(C4:D4)</f>
        <v>10.1</v>
      </c>
      <c r="F4" s="19">
        <v>3.2</v>
      </c>
      <c r="G4" s="20">
        <v>3.1</v>
      </c>
      <c r="H4" s="61">
        <v>3.3</v>
      </c>
      <c r="I4" s="21">
        <v>2.5</v>
      </c>
      <c r="J4" s="22">
        <f t="shared" ref="J4" si="1">((SUM(F4:I4)-MAX(F4:I4)-MIN(F4:I4))/2)</f>
        <v>3.1500000000000004</v>
      </c>
      <c r="K4" s="23">
        <f t="shared" ref="K4" si="2">(10-J4)</f>
        <v>6.85</v>
      </c>
      <c r="L4" s="24">
        <v>5.0999999999999996</v>
      </c>
      <c r="M4" s="25">
        <v>4.5</v>
      </c>
      <c r="N4" s="62">
        <v>6</v>
      </c>
      <c r="O4" s="26">
        <v>4.2</v>
      </c>
      <c r="P4" s="22">
        <f t="shared" ref="P4" si="3">((SUM(L4:O4)-MAX(L4:O4)-MIN(L4:O4))/2)</f>
        <v>4.8000000000000007</v>
      </c>
      <c r="Q4" s="22">
        <f>10-P4</f>
        <v>5.1999999999999993</v>
      </c>
      <c r="R4" s="27">
        <v>0</v>
      </c>
      <c r="S4" s="28">
        <f t="shared" ref="S4" si="4">E4+K4+Q4-R4</f>
        <v>22.15</v>
      </c>
      <c r="T4" s="29">
        <f>_xlfn.RANK.EQ(S4,$S$4:$S$4,0)</f>
        <v>1</v>
      </c>
    </row>
    <row r="6" spans="1:20" x14ac:dyDescent="0.25">
      <c r="A6" s="74" t="s">
        <v>59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x14ac:dyDescent="0.2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60" x14ac:dyDescent="0.25">
      <c r="A8" s="1" t="s">
        <v>1</v>
      </c>
      <c r="B8" s="1" t="s">
        <v>2</v>
      </c>
      <c r="C8" s="2" t="s">
        <v>3</v>
      </c>
      <c r="D8" s="3" t="s">
        <v>4</v>
      </c>
      <c r="E8" s="4" t="s">
        <v>5</v>
      </c>
      <c r="F8" s="5" t="s">
        <v>6</v>
      </c>
      <c r="G8" s="6" t="s">
        <v>7</v>
      </c>
      <c r="H8" s="59" t="s">
        <v>8</v>
      </c>
      <c r="I8" s="7" t="s">
        <v>75</v>
      </c>
      <c r="J8" s="4" t="s">
        <v>9</v>
      </c>
      <c r="K8" s="8" t="s">
        <v>10</v>
      </c>
      <c r="L8" s="9" t="s">
        <v>11</v>
      </c>
      <c r="M8" s="10" t="s">
        <v>12</v>
      </c>
      <c r="N8" s="60" t="s">
        <v>13</v>
      </c>
      <c r="O8" s="11" t="s">
        <v>76</v>
      </c>
      <c r="P8" s="4" t="s">
        <v>14</v>
      </c>
      <c r="Q8" s="4" t="s">
        <v>15</v>
      </c>
      <c r="R8" s="12" t="s">
        <v>16</v>
      </c>
      <c r="S8" s="13" t="s">
        <v>17</v>
      </c>
      <c r="T8" s="12" t="s">
        <v>18</v>
      </c>
    </row>
    <row r="9" spans="1:20" x14ac:dyDescent="0.25">
      <c r="A9" s="14">
        <v>2</v>
      </c>
      <c r="B9" s="15" t="s">
        <v>56</v>
      </c>
      <c r="C9" s="16">
        <v>1.7</v>
      </c>
      <c r="D9" s="17">
        <v>2.2999999999999998</v>
      </c>
      <c r="E9" s="18">
        <f t="shared" ref="E9" si="5">SUM(C9:D9)</f>
        <v>4</v>
      </c>
      <c r="F9" s="69">
        <v>3.6</v>
      </c>
      <c r="G9" s="66">
        <v>5.8</v>
      </c>
      <c r="H9" s="61">
        <v>4.4000000000000004</v>
      </c>
      <c r="I9" s="21">
        <v>4</v>
      </c>
      <c r="J9" s="22">
        <f t="shared" ref="J9" si="6">((SUM(F9:I9)-MAX(F9:I9)-MIN(F9:I9))/2)</f>
        <v>4.2</v>
      </c>
      <c r="K9" s="23">
        <f t="shared" ref="K9" si="7">(10-J9)</f>
        <v>5.8</v>
      </c>
      <c r="L9" s="68">
        <v>4.9000000000000004</v>
      </c>
      <c r="M9" s="25">
        <v>5.3</v>
      </c>
      <c r="N9" s="67">
        <v>6.3</v>
      </c>
      <c r="O9" s="26">
        <v>5.9</v>
      </c>
      <c r="P9" s="22">
        <f t="shared" ref="P9" si="8">((SUM(L9:O9)-MAX(L9:O9)-MIN(L9:O9))/2)</f>
        <v>5.5999999999999988</v>
      </c>
      <c r="Q9" s="22">
        <f>10-P9</f>
        <v>4.4000000000000012</v>
      </c>
      <c r="R9" s="27">
        <v>0.3</v>
      </c>
      <c r="S9" s="28">
        <f t="shared" ref="S9" si="9">E9+K9+Q9-R9</f>
        <v>13.900000000000002</v>
      </c>
      <c r="T9" s="29">
        <v>2</v>
      </c>
    </row>
    <row r="10" spans="1:20" x14ac:dyDescent="0.25">
      <c r="A10" s="14">
        <v>3</v>
      </c>
      <c r="B10" s="15" t="s">
        <v>57</v>
      </c>
      <c r="C10" s="16">
        <v>3.7</v>
      </c>
      <c r="D10" s="17">
        <v>4.3</v>
      </c>
      <c r="E10" s="18">
        <f t="shared" ref="E10" si="10">SUM(C10:D10)</f>
        <v>8</v>
      </c>
      <c r="F10" s="19">
        <v>3.1</v>
      </c>
      <c r="G10" s="20">
        <v>2.4</v>
      </c>
      <c r="H10" s="61">
        <v>2.4</v>
      </c>
      <c r="I10" s="21">
        <v>3.1</v>
      </c>
      <c r="J10" s="22">
        <f t="shared" ref="J10" si="11">((SUM(F10:I10)-MAX(F10:I10)-MIN(F10:I10))/2)</f>
        <v>2.75</v>
      </c>
      <c r="K10" s="23">
        <f t="shared" ref="K10" si="12">(10-J10)</f>
        <v>7.25</v>
      </c>
      <c r="L10" s="24">
        <v>5.0999999999999996</v>
      </c>
      <c r="M10" s="25">
        <v>4.5</v>
      </c>
      <c r="N10" s="62">
        <v>5.7</v>
      </c>
      <c r="O10" s="26">
        <v>3.9</v>
      </c>
      <c r="P10" s="22">
        <f t="shared" ref="P10" si="13">((SUM(L10:O10)-MAX(L10:O10)-MIN(L10:O10))/2)</f>
        <v>4.8</v>
      </c>
      <c r="Q10" s="22">
        <f>10-P10</f>
        <v>5.2</v>
      </c>
      <c r="R10" s="27">
        <v>0</v>
      </c>
      <c r="S10" s="28">
        <f t="shared" ref="S10" si="14">E10+K10+Q10-R10</f>
        <v>20.45</v>
      </c>
      <c r="T10" s="29">
        <v>1</v>
      </c>
    </row>
    <row r="12" spans="1:20" x14ac:dyDescent="0.25">
      <c r="A12" s="74" t="s">
        <v>60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x14ac:dyDescent="0.25">
      <c r="A13" s="75" t="s">
        <v>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60" x14ac:dyDescent="0.25">
      <c r="A14" s="1" t="s">
        <v>1</v>
      </c>
      <c r="B14" s="1" t="s">
        <v>2</v>
      </c>
      <c r="C14" s="2" t="s">
        <v>3</v>
      </c>
      <c r="D14" s="3" t="s">
        <v>4</v>
      </c>
      <c r="E14" s="4" t="s">
        <v>5</v>
      </c>
      <c r="F14" s="5" t="s">
        <v>6</v>
      </c>
      <c r="G14" s="6" t="s">
        <v>7</v>
      </c>
      <c r="H14" s="59" t="s">
        <v>8</v>
      </c>
      <c r="I14" s="7" t="s">
        <v>75</v>
      </c>
      <c r="J14" s="4" t="s">
        <v>9</v>
      </c>
      <c r="K14" s="8" t="s">
        <v>10</v>
      </c>
      <c r="L14" s="9" t="s">
        <v>11</v>
      </c>
      <c r="M14" s="10" t="s">
        <v>12</v>
      </c>
      <c r="N14" s="60" t="s">
        <v>13</v>
      </c>
      <c r="O14" s="11" t="s">
        <v>76</v>
      </c>
      <c r="P14" s="4" t="s">
        <v>14</v>
      </c>
      <c r="Q14" s="4" t="s">
        <v>15</v>
      </c>
      <c r="R14" s="12" t="s">
        <v>16</v>
      </c>
      <c r="S14" s="13" t="s">
        <v>17</v>
      </c>
      <c r="T14" s="12" t="s">
        <v>18</v>
      </c>
    </row>
    <row r="15" spans="1:20" x14ac:dyDescent="0.25">
      <c r="A15" s="14">
        <v>4</v>
      </c>
      <c r="B15" s="15" t="s">
        <v>61</v>
      </c>
      <c r="C15" s="16">
        <v>1.7</v>
      </c>
      <c r="D15" s="17">
        <v>2.9</v>
      </c>
      <c r="E15" s="18">
        <f t="shared" ref="E15" si="15">SUM(C15:D15)</f>
        <v>4.5999999999999996</v>
      </c>
      <c r="F15" s="19">
        <v>3.7</v>
      </c>
      <c r="G15" s="20">
        <v>3.8</v>
      </c>
      <c r="H15" s="61">
        <v>4.0999999999999996</v>
      </c>
      <c r="I15" s="21">
        <v>3.2</v>
      </c>
      <c r="J15" s="22">
        <f t="shared" ref="J15" si="16">((SUM(F15:I15)-MAX(F15:I15)-MIN(F15:I15))/2)</f>
        <v>3.7500000000000004</v>
      </c>
      <c r="K15" s="23">
        <f t="shared" ref="K15" si="17">(10-J15)</f>
        <v>6.25</v>
      </c>
      <c r="L15" s="24">
        <v>5.0999999999999996</v>
      </c>
      <c r="M15" s="25">
        <v>4.7</v>
      </c>
      <c r="N15" s="62">
        <v>4</v>
      </c>
      <c r="O15" s="26">
        <v>6</v>
      </c>
      <c r="P15" s="22">
        <f t="shared" ref="P15" si="18">((SUM(L15:O15)-MAX(L15:O15)-MIN(L15:O15))/2)</f>
        <v>4.9000000000000004</v>
      </c>
      <c r="Q15" s="22">
        <f>10-P15</f>
        <v>5.0999999999999996</v>
      </c>
      <c r="R15" s="27">
        <v>0.3</v>
      </c>
      <c r="S15" s="28">
        <f t="shared" ref="S15" si="19">E15+K15+Q15-R15</f>
        <v>15.649999999999999</v>
      </c>
      <c r="T15" s="29">
        <v>1</v>
      </c>
    </row>
    <row r="17" spans="1:20" x14ac:dyDescent="0.25">
      <c r="A17" s="74" t="s">
        <v>62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x14ac:dyDescent="0.25">
      <c r="A18" s="75" t="s">
        <v>19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60" x14ac:dyDescent="0.25">
      <c r="A19" s="1" t="s">
        <v>1</v>
      </c>
      <c r="B19" s="1" t="s">
        <v>2</v>
      </c>
      <c r="C19" s="2" t="s">
        <v>3</v>
      </c>
      <c r="D19" s="3" t="s">
        <v>4</v>
      </c>
      <c r="E19" s="4" t="s">
        <v>5</v>
      </c>
      <c r="F19" s="5" t="s">
        <v>6</v>
      </c>
      <c r="G19" s="6" t="s">
        <v>7</v>
      </c>
      <c r="H19" s="59" t="s">
        <v>8</v>
      </c>
      <c r="I19" s="7" t="s">
        <v>75</v>
      </c>
      <c r="J19" s="4" t="s">
        <v>9</v>
      </c>
      <c r="K19" s="8" t="s">
        <v>10</v>
      </c>
      <c r="L19" s="9" t="s">
        <v>11</v>
      </c>
      <c r="M19" s="10" t="s">
        <v>12</v>
      </c>
      <c r="N19" s="60" t="s">
        <v>13</v>
      </c>
      <c r="O19" s="11" t="s">
        <v>76</v>
      </c>
      <c r="P19" s="4" t="s">
        <v>14</v>
      </c>
      <c r="Q19" s="4" t="s">
        <v>15</v>
      </c>
      <c r="R19" s="12" t="s">
        <v>16</v>
      </c>
      <c r="S19" s="13" t="s">
        <v>17</v>
      </c>
      <c r="T19" s="12" t="s">
        <v>18</v>
      </c>
    </row>
    <row r="20" spans="1:20" x14ac:dyDescent="0.25">
      <c r="A20" s="14">
        <v>5</v>
      </c>
      <c r="B20" s="15" t="s">
        <v>63</v>
      </c>
      <c r="C20" s="16">
        <v>1.9</v>
      </c>
      <c r="D20" s="17">
        <v>1.3</v>
      </c>
      <c r="E20" s="18">
        <f t="shared" ref="E20" si="20">SUM(C20:D20)</f>
        <v>3.2</v>
      </c>
      <c r="F20" s="19">
        <v>4</v>
      </c>
      <c r="G20" s="20">
        <v>4.5</v>
      </c>
      <c r="H20" s="61">
        <v>3.5</v>
      </c>
      <c r="I20" s="21">
        <v>5.9</v>
      </c>
      <c r="J20" s="22">
        <f t="shared" ref="J20" si="21">((SUM(F20:I20)-MAX(F20:I20)-MIN(F20:I20))/2)</f>
        <v>4.2499999999999991</v>
      </c>
      <c r="K20" s="23">
        <f t="shared" ref="K20" si="22">(10-J20)</f>
        <v>5.7500000000000009</v>
      </c>
      <c r="L20" s="24">
        <v>5.3</v>
      </c>
      <c r="M20" s="25">
        <v>5</v>
      </c>
      <c r="N20" s="62">
        <v>5.5</v>
      </c>
      <c r="O20" s="26">
        <v>4.5999999999999996</v>
      </c>
      <c r="P20" s="22">
        <f t="shared" ref="P20" si="23">((SUM(L20:O20)-MAX(L20:O20)-MIN(L20:O20))/2)</f>
        <v>5.1499999999999995</v>
      </c>
      <c r="Q20" s="22">
        <f>10-P20</f>
        <v>4.8500000000000005</v>
      </c>
      <c r="R20" s="27">
        <v>0</v>
      </c>
      <c r="S20" s="28">
        <f t="shared" ref="S20" si="24">E20+K20+Q20-R20</f>
        <v>13.8</v>
      </c>
      <c r="T20" s="29">
        <v>1</v>
      </c>
    </row>
    <row r="22" spans="1:20" x14ac:dyDescent="0.25">
      <c r="A22" s="74" t="s">
        <v>58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x14ac:dyDescent="0.25">
      <c r="A23" s="75" t="s">
        <v>64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60" x14ac:dyDescent="0.25">
      <c r="A24" s="1" t="s">
        <v>1</v>
      </c>
      <c r="B24" s="1" t="s">
        <v>2</v>
      </c>
      <c r="C24" s="2" t="s">
        <v>3</v>
      </c>
      <c r="D24" s="3" t="s">
        <v>4</v>
      </c>
      <c r="E24" s="4" t="s">
        <v>5</v>
      </c>
      <c r="F24" s="5" t="s">
        <v>6</v>
      </c>
      <c r="G24" s="6" t="s">
        <v>7</v>
      </c>
      <c r="H24" s="59" t="s">
        <v>8</v>
      </c>
      <c r="I24" s="7" t="s">
        <v>75</v>
      </c>
      <c r="J24" s="4" t="s">
        <v>9</v>
      </c>
      <c r="K24" s="8" t="s">
        <v>10</v>
      </c>
      <c r="L24" s="9" t="s">
        <v>11</v>
      </c>
      <c r="M24" s="10" t="s">
        <v>12</v>
      </c>
      <c r="N24" s="60" t="s">
        <v>13</v>
      </c>
      <c r="O24" s="11" t="s">
        <v>76</v>
      </c>
      <c r="P24" s="4" t="s">
        <v>14</v>
      </c>
      <c r="Q24" s="4" t="s">
        <v>15</v>
      </c>
      <c r="R24" s="12" t="s">
        <v>16</v>
      </c>
      <c r="S24" s="13" t="s">
        <v>17</v>
      </c>
      <c r="T24" s="12" t="s">
        <v>18</v>
      </c>
    </row>
    <row r="25" spans="1:20" x14ac:dyDescent="0.25">
      <c r="A25" s="14">
        <v>6</v>
      </c>
      <c r="B25" s="15" t="s">
        <v>55</v>
      </c>
      <c r="C25" s="16">
        <v>4.5999999999999996</v>
      </c>
      <c r="D25" s="17">
        <v>4.0999999999999996</v>
      </c>
      <c r="E25" s="18">
        <f t="shared" ref="E25" si="25">SUM(C25:D25)</f>
        <v>8.6999999999999993</v>
      </c>
      <c r="F25" s="19">
        <v>3.7</v>
      </c>
      <c r="G25" s="20">
        <v>3.3</v>
      </c>
      <c r="H25" s="61">
        <v>4.0999999999999996</v>
      </c>
      <c r="I25" s="21">
        <v>4.0999999999999996</v>
      </c>
      <c r="J25" s="22">
        <f t="shared" ref="J25" si="26">((SUM(F25:I25)-MAX(F25:I25)-MIN(F25:I25))/2)</f>
        <v>3.9</v>
      </c>
      <c r="K25" s="23">
        <f t="shared" ref="K25" si="27">(10-J25)</f>
        <v>6.1</v>
      </c>
      <c r="L25" s="24">
        <v>6.5</v>
      </c>
      <c r="M25" s="25">
        <v>4.7</v>
      </c>
      <c r="N25" s="62">
        <v>7.2</v>
      </c>
      <c r="O25" s="26">
        <v>7.1</v>
      </c>
      <c r="P25" s="22">
        <f t="shared" ref="P25" si="28">((SUM(L25:O25)-MAX(L25:O25)-MIN(L25:O25))/2)</f>
        <v>6.8000000000000007</v>
      </c>
      <c r="Q25" s="22">
        <f>10-P25</f>
        <v>3.1999999999999993</v>
      </c>
      <c r="R25" s="27">
        <v>0.3</v>
      </c>
      <c r="S25" s="28">
        <f t="shared" ref="S25" si="29">E25+K25+Q25-R25</f>
        <v>17.7</v>
      </c>
      <c r="T25" s="29">
        <v>1</v>
      </c>
    </row>
    <row r="27" spans="1:20" x14ac:dyDescent="0.25">
      <c r="A27" s="74" t="s">
        <v>59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x14ac:dyDescent="0.25">
      <c r="A28" s="75" t="s">
        <v>20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60" x14ac:dyDescent="0.25">
      <c r="A29" s="1" t="s">
        <v>1</v>
      </c>
      <c r="B29" s="1" t="s">
        <v>2</v>
      </c>
      <c r="C29" s="2" t="s">
        <v>3</v>
      </c>
      <c r="D29" s="3" t="s">
        <v>4</v>
      </c>
      <c r="E29" s="4" t="s">
        <v>5</v>
      </c>
      <c r="F29" s="5" t="s">
        <v>6</v>
      </c>
      <c r="G29" s="6" t="s">
        <v>7</v>
      </c>
      <c r="H29" s="59" t="s">
        <v>8</v>
      </c>
      <c r="I29" s="7" t="s">
        <v>75</v>
      </c>
      <c r="J29" s="4" t="s">
        <v>9</v>
      </c>
      <c r="K29" s="8" t="s">
        <v>10</v>
      </c>
      <c r="L29" s="9" t="s">
        <v>11</v>
      </c>
      <c r="M29" s="10" t="s">
        <v>12</v>
      </c>
      <c r="N29" s="60" t="s">
        <v>13</v>
      </c>
      <c r="O29" s="11" t="s">
        <v>76</v>
      </c>
      <c r="P29" s="4" t="s">
        <v>14</v>
      </c>
      <c r="Q29" s="4" t="s">
        <v>15</v>
      </c>
      <c r="R29" s="12" t="s">
        <v>16</v>
      </c>
      <c r="S29" s="13" t="s">
        <v>17</v>
      </c>
      <c r="T29" s="12" t="s">
        <v>18</v>
      </c>
    </row>
    <row r="30" spans="1:20" x14ac:dyDescent="0.25">
      <c r="A30" s="14">
        <v>7</v>
      </c>
      <c r="B30" s="15" t="s">
        <v>56</v>
      </c>
      <c r="C30" s="16">
        <v>3.1</v>
      </c>
      <c r="D30" s="17">
        <v>3.9</v>
      </c>
      <c r="E30" s="18">
        <f t="shared" ref="E30:E31" si="30">SUM(C30:D30)</f>
        <v>7</v>
      </c>
      <c r="F30" s="19">
        <v>4.2</v>
      </c>
      <c r="G30" s="20">
        <v>4.3</v>
      </c>
      <c r="H30" s="61">
        <v>3.5</v>
      </c>
      <c r="I30" s="21">
        <v>4.7</v>
      </c>
      <c r="J30" s="22">
        <f t="shared" ref="J30" si="31">((SUM(F30:I30)-MAX(F30:I30)-MIN(F30:I30))/2)</f>
        <v>4.25</v>
      </c>
      <c r="K30" s="23">
        <f t="shared" ref="K30" si="32">(10-J30)</f>
        <v>5.75</v>
      </c>
      <c r="L30" s="24">
        <v>6.8</v>
      </c>
      <c r="M30" s="25">
        <v>4.9000000000000004</v>
      </c>
      <c r="N30" s="62">
        <v>5.7</v>
      </c>
      <c r="O30" s="26">
        <v>6.3</v>
      </c>
      <c r="P30" s="22">
        <f t="shared" ref="P30" si="33">((SUM(L30:O30)-MAX(L30:O30)-MIN(L30:O30))/2)</f>
        <v>5.9999999999999991</v>
      </c>
      <c r="Q30" s="22">
        <f>10-P30</f>
        <v>4.0000000000000009</v>
      </c>
      <c r="R30" s="27">
        <v>0.6</v>
      </c>
      <c r="S30" s="28">
        <f t="shared" ref="S30:S31" si="34">E30+K30+Q30-R30</f>
        <v>16.149999999999999</v>
      </c>
      <c r="T30" s="29">
        <v>2</v>
      </c>
    </row>
    <row r="31" spans="1:20" x14ac:dyDescent="0.25">
      <c r="A31" s="14">
        <v>8</v>
      </c>
      <c r="B31" s="15" t="s">
        <v>57</v>
      </c>
      <c r="C31" s="16">
        <v>2.5</v>
      </c>
      <c r="D31" s="17">
        <v>6</v>
      </c>
      <c r="E31" s="18">
        <f t="shared" si="30"/>
        <v>8.5</v>
      </c>
      <c r="F31" s="19">
        <v>2.9</v>
      </c>
      <c r="G31" s="20">
        <v>3</v>
      </c>
      <c r="H31" s="61">
        <v>2.7</v>
      </c>
      <c r="I31" s="21">
        <v>2.4</v>
      </c>
      <c r="J31" s="22">
        <f t="shared" ref="J31" si="35">((SUM(F31:I31)-MAX(F31:I31)-MIN(F31:I31))/2)</f>
        <v>2.8000000000000007</v>
      </c>
      <c r="K31" s="23">
        <f t="shared" ref="K31" si="36">(10-J31)</f>
        <v>7.1999999999999993</v>
      </c>
      <c r="L31" s="24">
        <v>5.6</v>
      </c>
      <c r="M31" s="25">
        <v>5.3</v>
      </c>
      <c r="N31" s="62">
        <v>5.8</v>
      </c>
      <c r="O31" s="26">
        <v>4.5</v>
      </c>
      <c r="P31" s="22">
        <f t="shared" ref="P31" si="37">((SUM(L31:O31)-MAX(L31:O31)-MIN(L31:O31))/2)</f>
        <v>5.4499999999999993</v>
      </c>
      <c r="Q31" s="22">
        <f>10-P31</f>
        <v>4.5500000000000007</v>
      </c>
      <c r="R31" s="27">
        <v>0.9</v>
      </c>
      <c r="S31" s="28">
        <f t="shared" si="34"/>
        <v>19.350000000000001</v>
      </c>
      <c r="T31" s="29">
        <v>1</v>
      </c>
    </row>
    <row r="33" spans="3:11" x14ac:dyDescent="0.25">
      <c r="C33" s="73" t="s">
        <v>77</v>
      </c>
      <c r="D33" s="73"/>
      <c r="E33" s="73"/>
      <c r="F33" s="73"/>
      <c r="G33" s="73"/>
      <c r="H33" s="73"/>
      <c r="I33" s="73"/>
      <c r="J33" s="73"/>
      <c r="K33" s="73"/>
    </row>
    <row r="34" spans="3:11" x14ac:dyDescent="0.25">
      <c r="C34" s="63" t="s">
        <v>78</v>
      </c>
      <c r="D34" s="71" t="s">
        <v>100</v>
      </c>
      <c r="E34" s="72"/>
      <c r="F34" s="64" t="s">
        <v>80</v>
      </c>
      <c r="G34" s="71" t="s">
        <v>91</v>
      </c>
      <c r="H34" s="72"/>
      <c r="I34" s="64" t="s">
        <v>81</v>
      </c>
      <c r="J34" s="71" t="s">
        <v>108</v>
      </c>
      <c r="K34" s="72"/>
    </row>
    <row r="35" spans="3:11" x14ac:dyDescent="0.25">
      <c r="C35" s="65" t="s">
        <v>82</v>
      </c>
      <c r="D35" s="71" t="s">
        <v>86</v>
      </c>
      <c r="E35" s="72"/>
      <c r="F35" s="64" t="s">
        <v>83</v>
      </c>
      <c r="G35" s="71" t="s">
        <v>95</v>
      </c>
      <c r="H35" s="72"/>
      <c r="I35" s="64" t="s">
        <v>84</v>
      </c>
      <c r="J35" s="71" t="s">
        <v>102</v>
      </c>
      <c r="K35" s="72"/>
    </row>
    <row r="36" spans="3:11" x14ac:dyDescent="0.25">
      <c r="C36" s="65" t="s">
        <v>85</v>
      </c>
      <c r="D36" s="71" t="s">
        <v>98</v>
      </c>
      <c r="E36" s="72"/>
      <c r="F36" s="64" t="s">
        <v>8</v>
      </c>
      <c r="G36" s="71" t="s">
        <v>79</v>
      </c>
      <c r="H36" s="72"/>
      <c r="I36" s="64" t="s">
        <v>87</v>
      </c>
      <c r="J36" s="71" t="s">
        <v>103</v>
      </c>
      <c r="K36" s="72"/>
    </row>
    <row r="37" spans="3:11" x14ac:dyDescent="0.25">
      <c r="C37" s="65" t="s">
        <v>88</v>
      </c>
      <c r="D37" s="71" t="s">
        <v>105</v>
      </c>
      <c r="E37" s="72"/>
      <c r="F37" s="64" t="s">
        <v>75</v>
      </c>
      <c r="G37" s="71" t="s">
        <v>107</v>
      </c>
      <c r="H37" s="72"/>
      <c r="I37" s="64" t="s">
        <v>89</v>
      </c>
      <c r="J37" s="71" t="s">
        <v>109</v>
      </c>
      <c r="K37" s="72"/>
    </row>
    <row r="38" spans="3:11" x14ac:dyDescent="0.25">
      <c r="C38" s="65" t="s">
        <v>90</v>
      </c>
      <c r="D38" s="71" t="s">
        <v>106</v>
      </c>
      <c r="E38" s="72"/>
      <c r="F38" s="64" t="s">
        <v>92</v>
      </c>
      <c r="G38" s="71" t="s">
        <v>93</v>
      </c>
      <c r="H38" s="72"/>
      <c r="I38" s="64" t="s">
        <v>94</v>
      </c>
      <c r="J38" s="71"/>
      <c r="K38" s="72"/>
    </row>
  </sheetData>
  <mergeCells count="28">
    <mergeCell ref="A1:T1"/>
    <mergeCell ref="A2:T2"/>
    <mergeCell ref="A22:T22"/>
    <mergeCell ref="A23:T23"/>
    <mergeCell ref="A27:T27"/>
    <mergeCell ref="A28:T28"/>
    <mergeCell ref="A6:T6"/>
    <mergeCell ref="A7:T7"/>
    <mergeCell ref="A12:T12"/>
    <mergeCell ref="A13:T13"/>
    <mergeCell ref="A17:T17"/>
    <mergeCell ref="A18:T18"/>
    <mergeCell ref="C33:K33"/>
    <mergeCell ref="D34:E34"/>
    <mergeCell ref="G34:H34"/>
    <mergeCell ref="J34:K34"/>
    <mergeCell ref="D35:E35"/>
    <mergeCell ref="G35:H35"/>
    <mergeCell ref="J35:K35"/>
    <mergeCell ref="D38:E38"/>
    <mergeCell ref="G38:H38"/>
    <mergeCell ref="J38:K38"/>
    <mergeCell ref="D36:E36"/>
    <mergeCell ref="G36:H36"/>
    <mergeCell ref="J36:K36"/>
    <mergeCell ref="D37:E37"/>
    <mergeCell ref="G37:H37"/>
    <mergeCell ref="J37:K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0E5C-7971-458F-A2AB-92B9D2D17B1D}">
  <sheetPr>
    <tabColor rgb="FF00FF00"/>
  </sheetPr>
  <dimension ref="A1:K21"/>
  <sheetViews>
    <sheetView tabSelected="1" workbookViewId="0">
      <selection activeCell="F13" sqref="F13"/>
    </sheetView>
  </sheetViews>
  <sheetFormatPr baseColWidth="10" defaultRowHeight="15" x14ac:dyDescent="0.25"/>
  <cols>
    <col min="1" max="1" width="3.28515625" bestFit="1" customWidth="1"/>
    <col min="2" max="2" width="69.5703125" bestFit="1" customWidth="1"/>
    <col min="5" max="5" width="3.42578125" customWidth="1"/>
    <col min="6" max="6" width="29.140625" customWidth="1"/>
    <col min="7" max="7" width="5.5703125" style="34" bestFit="1" customWidth="1"/>
  </cols>
  <sheetData>
    <row r="1" spans="1:11" x14ac:dyDescent="0.25">
      <c r="A1" s="102" t="s">
        <v>66</v>
      </c>
      <c r="B1" s="103"/>
      <c r="C1" s="103"/>
      <c r="D1" s="104"/>
      <c r="F1" s="102" t="s">
        <v>49</v>
      </c>
      <c r="G1" s="103"/>
      <c r="H1" s="103"/>
      <c r="I1" s="103"/>
      <c r="J1" s="103"/>
      <c r="K1" s="104"/>
    </row>
    <row r="2" spans="1:11" x14ac:dyDescent="0.25">
      <c r="A2" s="76" t="s">
        <v>19</v>
      </c>
      <c r="B2" s="77"/>
      <c r="C2" s="45" t="s">
        <v>34</v>
      </c>
      <c r="D2" s="42" t="s">
        <v>35</v>
      </c>
      <c r="F2" s="81" t="s">
        <v>70</v>
      </c>
      <c r="G2" s="82"/>
      <c r="H2" s="90" t="s">
        <v>0</v>
      </c>
      <c r="I2" s="92" t="s">
        <v>20</v>
      </c>
      <c r="J2" s="96" t="s">
        <v>17</v>
      </c>
      <c r="K2" s="98" t="s">
        <v>35</v>
      </c>
    </row>
    <row r="3" spans="1:11" s="36" customFormat="1" x14ac:dyDescent="0.25">
      <c r="A3" s="43">
        <v>1</v>
      </c>
      <c r="B3" s="39" t="s">
        <v>55</v>
      </c>
      <c r="C3" s="35">
        <v>22.15</v>
      </c>
      <c r="D3" s="44">
        <v>1</v>
      </c>
      <c r="F3" s="88" t="s">
        <v>65</v>
      </c>
      <c r="G3" s="89"/>
      <c r="H3" s="91"/>
      <c r="I3" s="93"/>
      <c r="J3" s="97"/>
      <c r="K3" s="99"/>
    </row>
    <row r="4" spans="1:11" s="36" customFormat="1" x14ac:dyDescent="0.25">
      <c r="A4" s="76" t="s">
        <v>64</v>
      </c>
      <c r="B4" s="77"/>
      <c r="C4" s="45" t="s">
        <v>34</v>
      </c>
      <c r="D4" s="42" t="s">
        <v>35</v>
      </c>
      <c r="F4" s="107" t="s">
        <v>71</v>
      </c>
      <c r="G4" s="101" t="s">
        <v>40</v>
      </c>
      <c r="H4" s="111">
        <v>13.9</v>
      </c>
      <c r="I4" s="111">
        <v>16.149999999999999</v>
      </c>
      <c r="J4" s="111">
        <f>SUM(H4:I6)</f>
        <v>30.049999999999997</v>
      </c>
      <c r="K4" s="105">
        <v>2</v>
      </c>
    </row>
    <row r="5" spans="1:11" s="36" customFormat="1" ht="15.75" thickBot="1" x14ac:dyDescent="0.3">
      <c r="A5" s="46">
        <v>6</v>
      </c>
      <c r="B5" s="56" t="s">
        <v>55</v>
      </c>
      <c r="C5" s="48">
        <v>17.7</v>
      </c>
      <c r="D5" s="49">
        <v>1</v>
      </c>
      <c r="F5" s="108"/>
      <c r="G5" s="101"/>
      <c r="H5" s="101"/>
      <c r="I5" s="101"/>
      <c r="J5" s="101"/>
      <c r="K5" s="105"/>
    </row>
    <row r="6" spans="1:11" ht="15.75" thickBot="1" x14ac:dyDescent="0.3">
      <c r="F6" s="112"/>
      <c r="G6" s="101"/>
      <c r="H6" s="101"/>
      <c r="I6" s="101"/>
      <c r="J6" s="101"/>
      <c r="K6" s="105"/>
    </row>
    <row r="7" spans="1:11" x14ac:dyDescent="0.25">
      <c r="A7" s="102" t="s">
        <v>67</v>
      </c>
      <c r="B7" s="103"/>
      <c r="C7" s="103"/>
      <c r="D7" s="104"/>
      <c r="F7" s="107" t="s">
        <v>72</v>
      </c>
      <c r="G7" s="101" t="s">
        <v>40</v>
      </c>
      <c r="H7" s="111">
        <v>20.45</v>
      </c>
      <c r="I7" s="111">
        <v>19.350000000000001</v>
      </c>
      <c r="J7" s="111">
        <f>SUM(H7:I9)</f>
        <v>39.799999999999997</v>
      </c>
      <c r="K7" s="105">
        <v>1</v>
      </c>
    </row>
    <row r="8" spans="1:11" x14ac:dyDescent="0.25">
      <c r="A8" s="76" t="s">
        <v>0</v>
      </c>
      <c r="B8" s="77"/>
      <c r="C8" s="45" t="s">
        <v>34</v>
      </c>
      <c r="D8" s="42" t="s">
        <v>35</v>
      </c>
      <c r="F8" s="108"/>
      <c r="G8" s="101"/>
      <c r="H8" s="101"/>
      <c r="I8" s="101"/>
      <c r="J8" s="101"/>
      <c r="K8" s="105"/>
    </row>
    <row r="9" spans="1:11" ht="15.75" thickBot="1" x14ac:dyDescent="0.3">
      <c r="A9" s="43">
        <v>2</v>
      </c>
      <c r="B9" s="39" t="s">
        <v>56</v>
      </c>
      <c r="C9" s="35">
        <v>13.9</v>
      </c>
      <c r="D9" s="44">
        <v>2</v>
      </c>
      <c r="F9" s="109"/>
      <c r="G9" s="110"/>
      <c r="H9" s="110"/>
      <c r="I9" s="110"/>
      <c r="J9" s="110"/>
      <c r="K9" s="106"/>
    </row>
    <row r="10" spans="1:11" x14ac:dyDescent="0.25">
      <c r="A10" s="43">
        <v>3</v>
      </c>
      <c r="B10" s="39" t="s">
        <v>57</v>
      </c>
      <c r="C10" s="35">
        <v>20.45</v>
      </c>
      <c r="D10" s="44">
        <v>1</v>
      </c>
    </row>
    <row r="11" spans="1:11" x14ac:dyDescent="0.25">
      <c r="A11" s="76" t="s">
        <v>20</v>
      </c>
      <c r="B11" s="77"/>
      <c r="C11" s="45" t="s">
        <v>34</v>
      </c>
      <c r="D11" s="42" t="s">
        <v>35</v>
      </c>
    </row>
    <row r="12" spans="1:11" x14ac:dyDescent="0.25">
      <c r="A12" s="43">
        <v>7</v>
      </c>
      <c r="B12" s="39" t="s">
        <v>56</v>
      </c>
      <c r="C12" s="35">
        <v>16.149999999999999</v>
      </c>
      <c r="D12" s="44">
        <v>2</v>
      </c>
    </row>
    <row r="13" spans="1:11" ht="15.75" thickBot="1" x14ac:dyDescent="0.3">
      <c r="A13" s="46">
        <v>8</v>
      </c>
      <c r="B13" s="56" t="s">
        <v>57</v>
      </c>
      <c r="C13" s="48">
        <v>19.350000000000001</v>
      </c>
      <c r="D13" s="49">
        <v>1</v>
      </c>
    </row>
    <row r="14" spans="1:11" ht="15.75" thickBot="1" x14ac:dyDescent="0.3"/>
    <row r="15" spans="1:11" x14ac:dyDescent="0.25">
      <c r="A15" s="102" t="s">
        <v>68</v>
      </c>
      <c r="B15" s="103"/>
      <c r="C15" s="103"/>
      <c r="D15" s="104"/>
    </row>
    <row r="16" spans="1:11" x14ac:dyDescent="0.25">
      <c r="A16" s="76" t="s">
        <v>20</v>
      </c>
      <c r="B16" s="77"/>
      <c r="C16" s="45" t="s">
        <v>34</v>
      </c>
      <c r="D16" s="42" t="s">
        <v>35</v>
      </c>
    </row>
    <row r="17" spans="1:4" ht="15.75" thickBot="1" x14ac:dyDescent="0.3">
      <c r="A17" s="55">
        <v>4</v>
      </c>
      <c r="B17" s="58" t="s">
        <v>61</v>
      </c>
      <c r="C17" s="48">
        <v>15.65</v>
      </c>
      <c r="D17" s="49">
        <v>1</v>
      </c>
    </row>
    <row r="18" spans="1:4" ht="15.75" thickBot="1" x14ac:dyDescent="0.3"/>
    <row r="19" spans="1:4" ht="15" customHeight="1" x14ac:dyDescent="0.25">
      <c r="A19" s="102" t="s">
        <v>69</v>
      </c>
      <c r="B19" s="103"/>
      <c r="C19" s="103"/>
      <c r="D19" s="104"/>
    </row>
    <row r="20" spans="1:4" x14ac:dyDescent="0.25">
      <c r="A20" s="76" t="s">
        <v>19</v>
      </c>
      <c r="B20" s="77"/>
      <c r="C20" s="45" t="s">
        <v>34</v>
      </c>
      <c r="D20" s="42" t="s">
        <v>35</v>
      </c>
    </row>
    <row r="21" spans="1:4" ht="15.75" thickBot="1" x14ac:dyDescent="0.3">
      <c r="A21" s="55">
        <v>5</v>
      </c>
      <c r="B21" s="58" t="s">
        <v>63</v>
      </c>
      <c r="C21" s="48">
        <v>13.8</v>
      </c>
      <c r="D21" s="49">
        <v>1</v>
      </c>
    </row>
  </sheetData>
  <mergeCells count="29">
    <mergeCell ref="A1:D1"/>
    <mergeCell ref="F1:K1"/>
    <mergeCell ref="A2:B2"/>
    <mergeCell ref="F2:G2"/>
    <mergeCell ref="H2:H3"/>
    <mergeCell ref="I2:I3"/>
    <mergeCell ref="J2:J3"/>
    <mergeCell ref="K2:K3"/>
    <mergeCell ref="F3:G3"/>
    <mergeCell ref="A7:D7"/>
    <mergeCell ref="A8:B8"/>
    <mergeCell ref="K7:K9"/>
    <mergeCell ref="A4:B4"/>
    <mergeCell ref="F7:F9"/>
    <mergeCell ref="G7:G9"/>
    <mergeCell ref="H7:H9"/>
    <mergeCell ref="I7:I9"/>
    <mergeCell ref="J7:J9"/>
    <mergeCell ref="F4:F6"/>
    <mergeCell ref="G4:G6"/>
    <mergeCell ref="H4:H6"/>
    <mergeCell ref="I4:I6"/>
    <mergeCell ref="J4:J6"/>
    <mergeCell ref="K4:K6"/>
    <mergeCell ref="A15:D15"/>
    <mergeCell ref="A16:B16"/>
    <mergeCell ref="A19:D19"/>
    <mergeCell ref="A20:B2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INDIVIDUAL</vt:lpstr>
      <vt:lpstr>IND - PUESTOS</vt:lpstr>
      <vt:lpstr>CONJUNTOS</vt:lpstr>
      <vt:lpstr>CONJ - 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2022-11-14T17:26:09Z</dcterms:modified>
</cp:coreProperties>
</file>