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filterPrivacy="1"/>
  <xr:revisionPtr revIDLastSave="0" documentId="13_ncr:1_{A0DDFEF8-A15F-4010-974F-55BE3673EAEC}" xr6:coauthVersionLast="36" xr6:coauthVersionMax="36" xr10:uidLastSave="{00000000-0000-0000-0000-000000000000}"/>
  <bookViews>
    <workbookView xWindow="0" yWindow="0" windowWidth="22260" windowHeight="12645" firstSheet="1" activeTab="5" xr2:uid="{00000000-000D-0000-FFFF-FFFF00000000}"/>
  </bookViews>
  <sheets>
    <sheet name="MAYOR B" sheetId="3" r:id="rId1"/>
    <sheet name="MAYOR B - PUESTOS" sheetId="4" r:id="rId2"/>
    <sheet name="JUVENIL B" sheetId="5" r:id="rId3"/>
    <sheet name="JUVENIL B - PUESTOS" sheetId="6" r:id="rId4"/>
    <sheet name="AC3 B" sheetId="7" r:id="rId5"/>
    <sheet name="AC3 B - PUESTOS" sheetId="8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9" i="8" l="1"/>
  <c r="L32" i="8"/>
  <c r="L35" i="8"/>
  <c r="L26" i="8"/>
  <c r="K29" i="8"/>
  <c r="K32" i="8"/>
  <c r="K35" i="8"/>
  <c r="K26" i="8"/>
  <c r="L18" i="6"/>
  <c r="L65" i="7" l="1"/>
  <c r="E48" i="7"/>
  <c r="E6" i="7"/>
  <c r="T5" i="5"/>
  <c r="T6" i="5"/>
  <c r="T7" i="5"/>
  <c r="T8" i="5"/>
  <c r="T9" i="5"/>
  <c r="T10" i="5"/>
  <c r="T11" i="5"/>
  <c r="T12" i="5"/>
  <c r="T13" i="5"/>
  <c r="T4" i="5"/>
  <c r="E23" i="3"/>
  <c r="J18" i="7" l="1"/>
  <c r="J19" i="7"/>
  <c r="J20" i="7"/>
  <c r="J21" i="7"/>
  <c r="J22" i="7"/>
  <c r="J23" i="7"/>
  <c r="J24" i="7"/>
  <c r="J25" i="7"/>
  <c r="J31" i="7"/>
  <c r="J32" i="7"/>
  <c r="J33" i="7"/>
  <c r="J34" i="7"/>
  <c r="J35" i="7"/>
  <c r="J36" i="7"/>
  <c r="J37" i="7"/>
  <c r="J38" i="7"/>
  <c r="J44" i="7"/>
  <c r="J45" i="7"/>
  <c r="J46" i="7"/>
  <c r="J47" i="7"/>
  <c r="J48" i="7"/>
  <c r="J49" i="7"/>
  <c r="J50" i="7"/>
  <c r="J51" i="7"/>
  <c r="J57" i="7"/>
  <c r="J58" i="7"/>
  <c r="J59" i="7"/>
  <c r="J60" i="7"/>
  <c r="J61" i="7"/>
  <c r="J62" i="7"/>
  <c r="J63" i="7"/>
  <c r="J64" i="7"/>
  <c r="J70" i="7"/>
  <c r="J71" i="7"/>
  <c r="J72" i="7"/>
  <c r="J73" i="7"/>
  <c r="J74" i="7"/>
  <c r="J75" i="7"/>
  <c r="J76" i="7"/>
  <c r="J77" i="7"/>
  <c r="J69" i="7"/>
  <c r="J56" i="7"/>
  <c r="J43" i="7"/>
  <c r="J30" i="7"/>
  <c r="P70" i="7"/>
  <c r="P71" i="7"/>
  <c r="P72" i="7"/>
  <c r="P73" i="7"/>
  <c r="P74" i="7"/>
  <c r="P75" i="7"/>
  <c r="P76" i="7"/>
  <c r="P77" i="7"/>
  <c r="P69" i="7"/>
  <c r="P57" i="7"/>
  <c r="P58" i="7"/>
  <c r="P59" i="7"/>
  <c r="P60" i="7"/>
  <c r="P61" i="7"/>
  <c r="P62" i="7"/>
  <c r="P63" i="7"/>
  <c r="P64" i="7"/>
  <c r="P56" i="7"/>
  <c r="P44" i="7"/>
  <c r="P45" i="7"/>
  <c r="P46" i="7"/>
  <c r="P47" i="7"/>
  <c r="P48" i="7"/>
  <c r="P49" i="7"/>
  <c r="P50" i="7"/>
  <c r="P51" i="7"/>
  <c r="P43" i="7"/>
  <c r="P31" i="7"/>
  <c r="P32" i="7"/>
  <c r="P33" i="7"/>
  <c r="P34" i="7"/>
  <c r="P35" i="7"/>
  <c r="P36" i="7"/>
  <c r="P37" i="7"/>
  <c r="P38" i="7"/>
  <c r="P30" i="7"/>
  <c r="P18" i="7"/>
  <c r="P19" i="7"/>
  <c r="P20" i="7"/>
  <c r="P21" i="7"/>
  <c r="P22" i="7"/>
  <c r="P23" i="7"/>
  <c r="P24" i="7"/>
  <c r="P25" i="7"/>
  <c r="P17" i="7"/>
  <c r="P5" i="7"/>
  <c r="P6" i="7"/>
  <c r="P7" i="7"/>
  <c r="P8" i="7"/>
  <c r="P9" i="7"/>
  <c r="P10" i="7"/>
  <c r="P11" i="7"/>
  <c r="P12" i="7"/>
  <c r="P4" i="7"/>
  <c r="P33" i="5"/>
  <c r="P34" i="5"/>
  <c r="P35" i="5"/>
  <c r="P36" i="5"/>
  <c r="P37" i="5"/>
  <c r="P38" i="5"/>
  <c r="P39" i="5"/>
  <c r="P40" i="5"/>
  <c r="P41" i="5"/>
  <c r="P32" i="5"/>
  <c r="P19" i="5"/>
  <c r="P20" i="5"/>
  <c r="P21" i="5"/>
  <c r="P22" i="5"/>
  <c r="P23" i="5"/>
  <c r="P24" i="5"/>
  <c r="P25" i="5"/>
  <c r="P26" i="5"/>
  <c r="P27" i="5"/>
  <c r="J17" i="7"/>
  <c r="J5" i="7"/>
  <c r="J6" i="7"/>
  <c r="J7" i="7"/>
  <c r="J8" i="7"/>
  <c r="J9" i="7"/>
  <c r="J10" i="7"/>
  <c r="J11" i="7"/>
  <c r="J12" i="7"/>
  <c r="J4" i="7"/>
  <c r="J33" i="5"/>
  <c r="J34" i="5"/>
  <c r="J35" i="5"/>
  <c r="J36" i="5"/>
  <c r="J37" i="5"/>
  <c r="J38" i="5"/>
  <c r="J39" i="5"/>
  <c r="J40" i="5"/>
  <c r="J41" i="5"/>
  <c r="J32" i="5"/>
  <c r="P18" i="5"/>
  <c r="J19" i="5"/>
  <c r="J20" i="5"/>
  <c r="J21" i="5"/>
  <c r="J22" i="5"/>
  <c r="J23" i="5"/>
  <c r="J24" i="5"/>
  <c r="J25" i="5"/>
  <c r="J26" i="5"/>
  <c r="J27" i="5"/>
  <c r="J18" i="5"/>
  <c r="P5" i="5"/>
  <c r="P6" i="5"/>
  <c r="P7" i="5"/>
  <c r="P8" i="5"/>
  <c r="P9" i="5"/>
  <c r="P10" i="5"/>
  <c r="P11" i="5"/>
  <c r="P12" i="5"/>
  <c r="P13" i="5"/>
  <c r="P4" i="5"/>
  <c r="Q4" i="5" s="1"/>
  <c r="J5" i="5"/>
  <c r="J6" i="5"/>
  <c r="J7" i="5"/>
  <c r="J8" i="5"/>
  <c r="J9" i="5"/>
  <c r="J10" i="5"/>
  <c r="J11" i="5"/>
  <c r="J12" i="5"/>
  <c r="J13" i="5"/>
  <c r="J4" i="5"/>
  <c r="J39" i="3"/>
  <c r="J40" i="3"/>
  <c r="J41" i="3"/>
  <c r="J42" i="3"/>
  <c r="J43" i="3"/>
  <c r="J44" i="3"/>
  <c r="J45" i="3"/>
  <c r="J46" i="3"/>
  <c r="J47" i="3"/>
  <c r="J48" i="3"/>
  <c r="J49" i="3"/>
  <c r="J50" i="3"/>
  <c r="P39" i="3"/>
  <c r="P40" i="3"/>
  <c r="P41" i="3"/>
  <c r="P42" i="3"/>
  <c r="P43" i="3"/>
  <c r="P44" i="3"/>
  <c r="P45" i="3"/>
  <c r="P46" i="3"/>
  <c r="P47" i="3"/>
  <c r="P48" i="3"/>
  <c r="P49" i="3"/>
  <c r="P50" i="3"/>
  <c r="P38" i="3"/>
  <c r="J38" i="3"/>
  <c r="P22" i="3"/>
  <c r="P23" i="3"/>
  <c r="P24" i="3"/>
  <c r="P25" i="3"/>
  <c r="P26" i="3"/>
  <c r="P27" i="3"/>
  <c r="P28" i="3"/>
  <c r="P29" i="3"/>
  <c r="P30" i="3"/>
  <c r="P31" i="3"/>
  <c r="P32" i="3"/>
  <c r="P33" i="3"/>
  <c r="J22" i="3"/>
  <c r="J23" i="3"/>
  <c r="J24" i="3"/>
  <c r="J25" i="3"/>
  <c r="J26" i="3"/>
  <c r="J27" i="3"/>
  <c r="J28" i="3"/>
  <c r="J29" i="3"/>
  <c r="J30" i="3"/>
  <c r="J31" i="3"/>
  <c r="J32" i="3"/>
  <c r="J33" i="3"/>
  <c r="P21" i="3"/>
  <c r="J21" i="3"/>
  <c r="P5" i="3"/>
  <c r="P6" i="3"/>
  <c r="P7" i="3"/>
  <c r="P8" i="3"/>
  <c r="P9" i="3"/>
  <c r="P10" i="3"/>
  <c r="P11" i="3"/>
  <c r="P12" i="3"/>
  <c r="P13" i="3"/>
  <c r="P14" i="3"/>
  <c r="P15" i="3"/>
  <c r="P16" i="3"/>
  <c r="J5" i="3"/>
  <c r="J6" i="3"/>
  <c r="J7" i="3"/>
  <c r="J8" i="3"/>
  <c r="J9" i="3"/>
  <c r="J10" i="3"/>
  <c r="J11" i="3"/>
  <c r="J12" i="3"/>
  <c r="J13" i="3"/>
  <c r="J14" i="3"/>
  <c r="J15" i="3"/>
  <c r="J16" i="3"/>
  <c r="J4" i="3"/>
  <c r="P4" i="3"/>
  <c r="Q77" i="7" l="1"/>
  <c r="K77" i="7"/>
  <c r="E77" i="7"/>
  <c r="Q76" i="7"/>
  <c r="K76" i="7"/>
  <c r="E76" i="7"/>
  <c r="Q75" i="7"/>
  <c r="K75" i="7"/>
  <c r="E75" i="7"/>
  <c r="Q74" i="7"/>
  <c r="K74" i="7"/>
  <c r="E74" i="7"/>
  <c r="Q73" i="7"/>
  <c r="K73" i="7"/>
  <c r="E73" i="7"/>
  <c r="Q72" i="7"/>
  <c r="K72" i="7"/>
  <c r="E72" i="7"/>
  <c r="Q71" i="7"/>
  <c r="K71" i="7"/>
  <c r="E71" i="7"/>
  <c r="Q70" i="7"/>
  <c r="K70" i="7"/>
  <c r="E70" i="7"/>
  <c r="Q69" i="7"/>
  <c r="K69" i="7"/>
  <c r="E69" i="7"/>
  <c r="Q64" i="7"/>
  <c r="K64" i="7"/>
  <c r="E64" i="7"/>
  <c r="Q63" i="7"/>
  <c r="K63" i="7"/>
  <c r="E63" i="7"/>
  <c r="Q62" i="7"/>
  <c r="K62" i="7"/>
  <c r="E62" i="7"/>
  <c r="Q61" i="7"/>
  <c r="K61" i="7"/>
  <c r="E61" i="7"/>
  <c r="Q60" i="7"/>
  <c r="K60" i="7"/>
  <c r="E60" i="7"/>
  <c r="Q59" i="7"/>
  <c r="K59" i="7"/>
  <c r="E59" i="7"/>
  <c r="Q58" i="7"/>
  <c r="K58" i="7"/>
  <c r="E58" i="7"/>
  <c r="Q57" i="7"/>
  <c r="K57" i="7"/>
  <c r="E57" i="7"/>
  <c r="Q56" i="7"/>
  <c r="K56" i="7"/>
  <c r="E56" i="7"/>
  <c r="Q51" i="7"/>
  <c r="K51" i="7"/>
  <c r="E51" i="7"/>
  <c r="Q50" i="7"/>
  <c r="K50" i="7"/>
  <c r="E50" i="7"/>
  <c r="Q49" i="7"/>
  <c r="K49" i="7"/>
  <c r="E49" i="7"/>
  <c r="Q48" i="7"/>
  <c r="K48" i="7"/>
  <c r="Q47" i="7"/>
  <c r="K47" i="7"/>
  <c r="E47" i="7"/>
  <c r="Q46" i="7"/>
  <c r="K46" i="7"/>
  <c r="E46" i="7"/>
  <c r="Q45" i="7"/>
  <c r="K45" i="7"/>
  <c r="E45" i="7"/>
  <c r="Q44" i="7"/>
  <c r="K44" i="7"/>
  <c r="E44" i="7"/>
  <c r="Q43" i="7"/>
  <c r="K43" i="7"/>
  <c r="E43" i="7"/>
  <c r="Q38" i="7"/>
  <c r="K38" i="7"/>
  <c r="E38" i="7"/>
  <c r="Q37" i="7"/>
  <c r="K37" i="7"/>
  <c r="E37" i="7"/>
  <c r="Q36" i="7"/>
  <c r="K36" i="7"/>
  <c r="E36" i="7"/>
  <c r="Q35" i="7"/>
  <c r="K35" i="7"/>
  <c r="E35" i="7"/>
  <c r="Q34" i="7"/>
  <c r="K34" i="7"/>
  <c r="E34" i="7"/>
  <c r="Q33" i="7"/>
  <c r="K33" i="7"/>
  <c r="E33" i="7"/>
  <c r="Q32" i="7"/>
  <c r="K32" i="7"/>
  <c r="E32" i="7"/>
  <c r="Q31" i="7"/>
  <c r="K31" i="7"/>
  <c r="E31" i="7"/>
  <c r="Q30" i="7"/>
  <c r="K30" i="7"/>
  <c r="E30" i="7"/>
  <c r="Q25" i="7"/>
  <c r="K25" i="7"/>
  <c r="E25" i="7"/>
  <c r="Q24" i="7"/>
  <c r="K24" i="7"/>
  <c r="E24" i="7"/>
  <c r="Q23" i="7"/>
  <c r="K23" i="7"/>
  <c r="E23" i="7"/>
  <c r="Q22" i="7"/>
  <c r="K22" i="7"/>
  <c r="E22" i="7"/>
  <c r="Q21" i="7"/>
  <c r="K21" i="7"/>
  <c r="E21" i="7"/>
  <c r="Q20" i="7"/>
  <c r="K20" i="7"/>
  <c r="E20" i="7"/>
  <c r="Q19" i="7"/>
  <c r="K19" i="7"/>
  <c r="E19" i="7"/>
  <c r="Q18" i="7"/>
  <c r="K18" i="7"/>
  <c r="E18" i="7"/>
  <c r="Q17" i="7"/>
  <c r="K17" i="7"/>
  <c r="E17" i="7"/>
  <c r="Q12" i="7"/>
  <c r="K12" i="7"/>
  <c r="E12" i="7"/>
  <c r="Q11" i="7"/>
  <c r="K11" i="7"/>
  <c r="E11" i="7"/>
  <c r="Q10" i="7"/>
  <c r="K10" i="7"/>
  <c r="E10" i="7"/>
  <c r="Q9" i="7"/>
  <c r="K9" i="7"/>
  <c r="E9" i="7"/>
  <c r="Q8" i="7"/>
  <c r="K8" i="7"/>
  <c r="E8" i="7"/>
  <c r="Q7" i="7"/>
  <c r="K7" i="7"/>
  <c r="E7" i="7"/>
  <c r="Q6" i="7"/>
  <c r="K6" i="7"/>
  <c r="Q5" i="7"/>
  <c r="K5" i="7"/>
  <c r="E5" i="7"/>
  <c r="Q4" i="7"/>
  <c r="K4" i="7"/>
  <c r="E4" i="7"/>
  <c r="Q41" i="5"/>
  <c r="K41" i="5"/>
  <c r="E41" i="5"/>
  <c r="Q40" i="5"/>
  <c r="K40" i="5"/>
  <c r="E40" i="5"/>
  <c r="Q39" i="5"/>
  <c r="K39" i="5"/>
  <c r="E39" i="5"/>
  <c r="Q38" i="5"/>
  <c r="K38" i="5"/>
  <c r="E38" i="5"/>
  <c r="Q37" i="5"/>
  <c r="K37" i="5"/>
  <c r="E37" i="5"/>
  <c r="Q36" i="5"/>
  <c r="K36" i="5"/>
  <c r="E36" i="5"/>
  <c r="Q35" i="5"/>
  <c r="K35" i="5"/>
  <c r="E35" i="5"/>
  <c r="Q34" i="5"/>
  <c r="K34" i="5"/>
  <c r="E34" i="5"/>
  <c r="Q33" i="5"/>
  <c r="K33" i="5"/>
  <c r="E33" i="5"/>
  <c r="Q32" i="5"/>
  <c r="K32" i="5"/>
  <c r="E32" i="5"/>
  <c r="Q27" i="5"/>
  <c r="K27" i="5"/>
  <c r="E27" i="5"/>
  <c r="Q26" i="5"/>
  <c r="K26" i="5"/>
  <c r="E26" i="5"/>
  <c r="Q25" i="5"/>
  <c r="K25" i="5"/>
  <c r="E25" i="5"/>
  <c r="Q24" i="5"/>
  <c r="K24" i="5"/>
  <c r="E24" i="5"/>
  <c r="Q23" i="5"/>
  <c r="K23" i="5"/>
  <c r="E23" i="5"/>
  <c r="Q22" i="5"/>
  <c r="K22" i="5"/>
  <c r="E22" i="5"/>
  <c r="Q21" i="5"/>
  <c r="K21" i="5"/>
  <c r="E21" i="5"/>
  <c r="Q20" i="5"/>
  <c r="K20" i="5"/>
  <c r="E20" i="5"/>
  <c r="Q19" i="5"/>
  <c r="K19" i="5"/>
  <c r="E19" i="5"/>
  <c r="Q18" i="5"/>
  <c r="K18" i="5"/>
  <c r="E18" i="5"/>
  <c r="Q13" i="5"/>
  <c r="K13" i="5"/>
  <c r="E13" i="5"/>
  <c r="Q12" i="5"/>
  <c r="K12" i="5"/>
  <c r="E12" i="5"/>
  <c r="Q11" i="5"/>
  <c r="K11" i="5"/>
  <c r="E11" i="5"/>
  <c r="Q10" i="5"/>
  <c r="K10" i="5"/>
  <c r="E10" i="5"/>
  <c r="Q9" i="5"/>
  <c r="K9" i="5"/>
  <c r="E9" i="5"/>
  <c r="Q8" i="5"/>
  <c r="K8" i="5"/>
  <c r="E8" i="5"/>
  <c r="Q7" i="5"/>
  <c r="K7" i="5"/>
  <c r="E7" i="5"/>
  <c r="Q6" i="5"/>
  <c r="K6" i="5"/>
  <c r="E6" i="5"/>
  <c r="Q5" i="5"/>
  <c r="K5" i="5"/>
  <c r="E5" i="5"/>
  <c r="K4" i="5"/>
  <c r="E4" i="5"/>
  <c r="S74" i="7" l="1"/>
  <c r="C55" i="8" s="1"/>
  <c r="J8" i="8" s="1"/>
  <c r="S72" i="7"/>
  <c r="C53" i="8" s="1"/>
  <c r="S62" i="7"/>
  <c r="C37" i="8" s="1"/>
  <c r="I9" i="8" s="1"/>
  <c r="S60" i="7"/>
  <c r="C35" i="8" s="1"/>
  <c r="I17" i="8" s="1"/>
  <c r="S56" i="7"/>
  <c r="C31" i="8" s="1"/>
  <c r="I12" i="8" s="1"/>
  <c r="S50" i="7"/>
  <c r="C19" i="8" s="1"/>
  <c r="H17" i="8" s="1"/>
  <c r="S44" i="7"/>
  <c r="C13" i="8" s="1"/>
  <c r="H11" i="8" s="1"/>
  <c r="S70" i="7"/>
  <c r="C51" i="8" s="1"/>
  <c r="S76" i="7"/>
  <c r="C57" i="8" s="1"/>
  <c r="J4" i="8" s="1"/>
  <c r="S58" i="7"/>
  <c r="S64" i="7"/>
  <c r="S48" i="7"/>
  <c r="C17" i="8" s="1"/>
  <c r="H20" i="8" s="1"/>
  <c r="S46" i="7"/>
  <c r="C15" i="8" s="1"/>
  <c r="H12" i="8" s="1"/>
  <c r="C33" i="8"/>
  <c r="I20" i="8" s="1"/>
  <c r="C39" i="8"/>
  <c r="I8" i="8" s="1"/>
  <c r="S43" i="7"/>
  <c r="C12" i="8" s="1"/>
  <c r="S45" i="7"/>
  <c r="S47" i="7"/>
  <c r="S49" i="7"/>
  <c r="S51" i="7"/>
  <c r="S57" i="7"/>
  <c r="S59" i="7"/>
  <c r="S61" i="7"/>
  <c r="S63" i="7"/>
  <c r="S69" i="7"/>
  <c r="S71" i="7"/>
  <c r="S73" i="7"/>
  <c r="S75" i="7"/>
  <c r="S77" i="7"/>
  <c r="S9" i="7"/>
  <c r="C8" i="8" s="1"/>
  <c r="H6" i="8" s="1"/>
  <c r="S34" i="7"/>
  <c r="C45" i="8" s="1"/>
  <c r="S20" i="7"/>
  <c r="C25" i="8" s="1"/>
  <c r="I18" i="8" s="1"/>
  <c r="S24" i="7"/>
  <c r="C29" i="8" s="1"/>
  <c r="I15" i="8" s="1"/>
  <c r="S30" i="7"/>
  <c r="C41" i="8" s="1"/>
  <c r="S38" i="7"/>
  <c r="C49" i="8" s="1"/>
  <c r="J6" i="8" s="1"/>
  <c r="S12" i="7"/>
  <c r="C11" i="8" s="1"/>
  <c r="H19" i="8" s="1"/>
  <c r="S17" i="7"/>
  <c r="C22" i="8" s="1"/>
  <c r="I21" i="8" s="1"/>
  <c r="S4" i="7"/>
  <c r="S6" i="7"/>
  <c r="C5" i="8" s="1"/>
  <c r="H13" i="8" s="1"/>
  <c r="S7" i="7"/>
  <c r="C6" i="8" s="1"/>
  <c r="H21" i="8" s="1"/>
  <c r="S8" i="7"/>
  <c r="C7" i="8" s="1"/>
  <c r="H16" i="8" s="1"/>
  <c r="S10" i="7"/>
  <c r="C9" i="8" s="1"/>
  <c r="H18" i="8" s="1"/>
  <c r="S5" i="7"/>
  <c r="C4" i="8" s="1"/>
  <c r="H15" i="8" s="1"/>
  <c r="S11" i="7"/>
  <c r="C10" i="8" s="1"/>
  <c r="H5" i="8" s="1"/>
  <c r="S18" i="7"/>
  <c r="S19" i="7"/>
  <c r="C24" i="8" s="1"/>
  <c r="S21" i="7"/>
  <c r="C26" i="8" s="1"/>
  <c r="I5" i="8" s="1"/>
  <c r="S23" i="7"/>
  <c r="C28" i="8" s="1"/>
  <c r="I10" i="8" s="1"/>
  <c r="S25" i="7"/>
  <c r="C30" i="8" s="1"/>
  <c r="I13" i="8" s="1"/>
  <c r="S31" i="7"/>
  <c r="C42" i="8" s="1"/>
  <c r="S33" i="7"/>
  <c r="C44" i="8" s="1"/>
  <c r="S35" i="7"/>
  <c r="C46" i="8" s="1"/>
  <c r="J13" i="8" s="1"/>
  <c r="S37" i="7"/>
  <c r="C48" i="8" s="1"/>
  <c r="J16" i="8" s="1"/>
  <c r="S22" i="7"/>
  <c r="C27" i="8" s="1"/>
  <c r="S32" i="7"/>
  <c r="S36" i="7"/>
  <c r="C47" i="8" s="1"/>
  <c r="J21" i="8" s="1"/>
  <c r="S36" i="5"/>
  <c r="D29" i="6" s="1"/>
  <c r="K6" i="6" s="1"/>
  <c r="S32" i="5"/>
  <c r="D25" i="6" s="1"/>
  <c r="S40" i="5"/>
  <c r="D33" i="6" s="1"/>
  <c r="S9" i="5"/>
  <c r="D8" i="6" s="1"/>
  <c r="I4" i="6" s="1"/>
  <c r="S21" i="5"/>
  <c r="D17" i="6" s="1"/>
  <c r="J7" i="6" s="1"/>
  <c r="S23" i="5"/>
  <c r="D19" i="6" s="1"/>
  <c r="J9" i="6" s="1"/>
  <c r="S35" i="5"/>
  <c r="S39" i="5"/>
  <c r="D32" i="6" s="1"/>
  <c r="S13" i="5"/>
  <c r="D12" i="6" s="1"/>
  <c r="I13" i="6" s="1"/>
  <c r="S26" i="5"/>
  <c r="D22" i="6" s="1"/>
  <c r="J8" i="6" s="1"/>
  <c r="S18" i="5"/>
  <c r="D14" i="6" s="1"/>
  <c r="S4" i="5"/>
  <c r="D3" i="6" s="1"/>
  <c r="S6" i="5"/>
  <c r="D5" i="6" s="1"/>
  <c r="S12" i="5"/>
  <c r="D11" i="6" s="1"/>
  <c r="I9" i="6" s="1"/>
  <c r="S5" i="5"/>
  <c r="D4" i="6" s="1"/>
  <c r="I8" i="6" s="1"/>
  <c r="S22" i="5"/>
  <c r="D18" i="6" s="1"/>
  <c r="J10" i="6" s="1"/>
  <c r="S11" i="5"/>
  <c r="D10" i="6" s="1"/>
  <c r="I10" i="6" s="1"/>
  <c r="S20" i="5"/>
  <c r="D16" i="6" s="1"/>
  <c r="J4" i="6" s="1"/>
  <c r="S34" i="5"/>
  <c r="D27" i="6" s="1"/>
  <c r="S38" i="5"/>
  <c r="D31" i="6" s="1"/>
  <c r="S7" i="5"/>
  <c r="D6" i="6" s="1"/>
  <c r="I5" i="6" s="1"/>
  <c r="S8" i="5"/>
  <c r="D7" i="6" s="1"/>
  <c r="S10" i="5"/>
  <c r="D9" i="6" s="1"/>
  <c r="I7" i="6" s="1"/>
  <c r="S19" i="5"/>
  <c r="S24" i="5"/>
  <c r="S25" i="5"/>
  <c r="D21" i="6" s="1"/>
  <c r="S27" i="5"/>
  <c r="D23" i="6" s="1"/>
  <c r="S33" i="5"/>
  <c r="D26" i="6" s="1"/>
  <c r="S37" i="5"/>
  <c r="D30" i="6" s="1"/>
  <c r="K8" i="6" s="1"/>
  <c r="S41" i="5"/>
  <c r="D34" i="6" s="1"/>
  <c r="K4" i="6" s="1"/>
  <c r="C43" i="8" l="1"/>
  <c r="J19" i="8" s="1"/>
  <c r="T31" i="7"/>
  <c r="T35" i="7"/>
  <c r="T30" i="7"/>
  <c r="T34" i="7"/>
  <c r="T32" i="7"/>
  <c r="T36" i="7"/>
  <c r="T37" i="7"/>
  <c r="T38" i="7"/>
  <c r="T33" i="7"/>
  <c r="C23" i="8"/>
  <c r="I16" i="8" s="1"/>
  <c r="K16" i="8" s="1"/>
  <c r="T20" i="7"/>
  <c r="T24" i="7"/>
  <c r="T21" i="7"/>
  <c r="T25" i="7"/>
  <c r="T18" i="7"/>
  <c r="T22" i="7"/>
  <c r="T17" i="7"/>
  <c r="T19" i="7"/>
  <c r="T23" i="7"/>
  <c r="D28" i="6"/>
  <c r="E26" i="6" s="1"/>
  <c r="T32" i="5"/>
  <c r="T36" i="5"/>
  <c r="T40" i="5"/>
  <c r="T33" i="5"/>
  <c r="T37" i="5"/>
  <c r="T41" i="5"/>
  <c r="T34" i="5"/>
  <c r="T38" i="5"/>
  <c r="T35" i="5"/>
  <c r="T39" i="5"/>
  <c r="D20" i="6"/>
  <c r="J13" i="6" s="1"/>
  <c r="T21" i="5"/>
  <c r="T25" i="5"/>
  <c r="T22" i="5"/>
  <c r="T26" i="5"/>
  <c r="T19" i="5"/>
  <c r="T23" i="5"/>
  <c r="T27" i="5"/>
  <c r="T20" i="5"/>
  <c r="T24" i="5"/>
  <c r="T18" i="5"/>
  <c r="D15" i="6"/>
  <c r="J11" i="6" s="1"/>
  <c r="E12" i="6"/>
  <c r="L4" i="6"/>
  <c r="L8" i="6"/>
  <c r="K21" i="8"/>
  <c r="K13" i="8"/>
  <c r="K9" i="6"/>
  <c r="L9" i="6" s="1"/>
  <c r="K11" i="6"/>
  <c r="J10" i="8"/>
  <c r="J15" i="8"/>
  <c r="K15" i="8" s="1"/>
  <c r="I19" i="8"/>
  <c r="I6" i="8"/>
  <c r="K6" i="8" s="1"/>
  <c r="C3" i="8"/>
  <c r="H10" i="8" s="1"/>
  <c r="T74" i="7"/>
  <c r="T70" i="7"/>
  <c r="T76" i="7"/>
  <c r="T72" i="7"/>
  <c r="K10" i="6"/>
  <c r="L10" i="6" s="1"/>
  <c r="I6" i="6"/>
  <c r="E6" i="6"/>
  <c r="E10" i="6"/>
  <c r="K5" i="6"/>
  <c r="E8" i="6"/>
  <c r="E4" i="6"/>
  <c r="J17" i="8"/>
  <c r="K17" i="8" s="1"/>
  <c r="E9" i="6"/>
  <c r="J5" i="8"/>
  <c r="K5" i="8" s="1"/>
  <c r="J18" i="8"/>
  <c r="K18" i="8" s="1"/>
  <c r="E3" i="6"/>
  <c r="J5" i="6"/>
  <c r="T73" i="7"/>
  <c r="C54" i="8"/>
  <c r="C36" i="8"/>
  <c r="C18" i="8"/>
  <c r="H7" i="8" s="1"/>
  <c r="J9" i="8"/>
  <c r="T71" i="7"/>
  <c r="C52" i="8"/>
  <c r="C34" i="8"/>
  <c r="D24" i="8" s="1"/>
  <c r="C16" i="8"/>
  <c r="H4" i="8" s="1"/>
  <c r="K7" i="6"/>
  <c r="L7" i="6" s="1"/>
  <c r="J6" i="6"/>
  <c r="E7" i="6"/>
  <c r="I11" i="6"/>
  <c r="E11" i="6"/>
  <c r="T77" i="7"/>
  <c r="C58" i="8"/>
  <c r="T69" i="7"/>
  <c r="C50" i="8"/>
  <c r="C32" i="8"/>
  <c r="C14" i="8"/>
  <c r="H8" i="8" s="1"/>
  <c r="K8" i="8" s="1"/>
  <c r="T75" i="7"/>
  <c r="C56" i="8"/>
  <c r="C38" i="8"/>
  <c r="C20" i="8"/>
  <c r="H14" i="8" s="1"/>
  <c r="H9" i="8"/>
  <c r="T12" i="7"/>
  <c r="T11" i="7"/>
  <c r="T6" i="7"/>
  <c r="T7" i="7"/>
  <c r="T4" i="7"/>
  <c r="T8" i="7"/>
  <c r="T9" i="7"/>
  <c r="T10" i="7"/>
  <c r="T5" i="7"/>
  <c r="K9" i="8" l="1"/>
  <c r="K19" i="8"/>
  <c r="E30" i="6"/>
  <c r="E27" i="6"/>
  <c r="E28" i="6"/>
  <c r="E34" i="6"/>
  <c r="E25" i="6"/>
  <c r="E33" i="6"/>
  <c r="E29" i="6"/>
  <c r="K13" i="6"/>
  <c r="E32" i="6"/>
  <c r="E19" i="6"/>
  <c r="E21" i="6"/>
  <c r="E16" i="6"/>
  <c r="E22" i="6"/>
  <c r="E20" i="6"/>
  <c r="E14" i="6"/>
  <c r="E15" i="6"/>
  <c r="E18" i="6"/>
  <c r="E17" i="6"/>
  <c r="L6" i="6"/>
  <c r="L13" i="6"/>
  <c r="J20" i="8"/>
  <c r="K20" i="8" s="1"/>
  <c r="J14" i="8"/>
  <c r="I4" i="8"/>
  <c r="K4" i="8" s="1"/>
  <c r="J11" i="8"/>
  <c r="J12" i="8"/>
  <c r="K12" i="8" s="1"/>
  <c r="J7" i="8"/>
  <c r="I7" i="8"/>
  <c r="I14" i="8"/>
  <c r="I11" i="8"/>
  <c r="L5" i="6"/>
  <c r="K10" i="8"/>
  <c r="L11" i="6"/>
  <c r="Q50" i="3"/>
  <c r="K50" i="3"/>
  <c r="E50" i="3"/>
  <c r="Q49" i="3"/>
  <c r="K49" i="3"/>
  <c r="E49" i="3"/>
  <c r="Q48" i="3"/>
  <c r="K48" i="3"/>
  <c r="E48" i="3"/>
  <c r="Q47" i="3"/>
  <c r="K47" i="3"/>
  <c r="E47" i="3"/>
  <c r="Q46" i="3"/>
  <c r="K46" i="3"/>
  <c r="E46" i="3"/>
  <c r="Q45" i="3"/>
  <c r="K45" i="3"/>
  <c r="E45" i="3"/>
  <c r="Q44" i="3"/>
  <c r="K44" i="3"/>
  <c r="E44" i="3"/>
  <c r="Q43" i="3"/>
  <c r="K43" i="3"/>
  <c r="E43" i="3"/>
  <c r="Q42" i="3"/>
  <c r="K42" i="3"/>
  <c r="E42" i="3"/>
  <c r="Q41" i="3"/>
  <c r="K41" i="3"/>
  <c r="E41" i="3"/>
  <c r="Q40" i="3"/>
  <c r="K40" i="3"/>
  <c r="E40" i="3"/>
  <c r="Q39" i="3"/>
  <c r="K39" i="3"/>
  <c r="E39" i="3"/>
  <c r="Q38" i="3"/>
  <c r="K38" i="3"/>
  <c r="E38" i="3"/>
  <c r="Q33" i="3"/>
  <c r="K33" i="3"/>
  <c r="E33" i="3"/>
  <c r="Q32" i="3"/>
  <c r="K32" i="3"/>
  <c r="E32" i="3"/>
  <c r="Q31" i="3"/>
  <c r="K31" i="3"/>
  <c r="E31" i="3"/>
  <c r="Q30" i="3"/>
  <c r="K30" i="3"/>
  <c r="E30" i="3"/>
  <c r="Q29" i="3"/>
  <c r="K29" i="3"/>
  <c r="E29" i="3"/>
  <c r="Q28" i="3"/>
  <c r="K28" i="3"/>
  <c r="E28" i="3"/>
  <c r="Q27" i="3"/>
  <c r="K27" i="3"/>
  <c r="E27" i="3"/>
  <c r="Q26" i="3"/>
  <c r="K26" i="3"/>
  <c r="E26" i="3"/>
  <c r="Q25" i="3"/>
  <c r="K25" i="3"/>
  <c r="E25" i="3"/>
  <c r="Q24" i="3"/>
  <c r="K24" i="3"/>
  <c r="E24" i="3"/>
  <c r="Q23" i="3"/>
  <c r="K23" i="3"/>
  <c r="Q22" i="3"/>
  <c r="K22" i="3"/>
  <c r="E22" i="3"/>
  <c r="Q21" i="3"/>
  <c r="K21" i="3"/>
  <c r="E21" i="3"/>
  <c r="E10" i="3"/>
  <c r="K10" i="3"/>
  <c r="Q10" i="3"/>
  <c r="E11" i="3"/>
  <c r="K11" i="3"/>
  <c r="Q11" i="3"/>
  <c r="E12" i="3"/>
  <c r="K12" i="3"/>
  <c r="Q12" i="3"/>
  <c r="E13" i="3"/>
  <c r="K13" i="3"/>
  <c r="Q13" i="3"/>
  <c r="E14" i="3"/>
  <c r="K14" i="3"/>
  <c r="Q14" i="3"/>
  <c r="E15" i="3"/>
  <c r="K15" i="3"/>
  <c r="Q15" i="3"/>
  <c r="E16" i="3"/>
  <c r="K16" i="3"/>
  <c r="Q16" i="3"/>
  <c r="Q9" i="3"/>
  <c r="K9" i="3"/>
  <c r="E9" i="3"/>
  <c r="Q8" i="3"/>
  <c r="K8" i="3"/>
  <c r="E8" i="3"/>
  <c r="Q7" i="3"/>
  <c r="K7" i="3"/>
  <c r="E7" i="3"/>
  <c r="Q6" i="3"/>
  <c r="K6" i="3"/>
  <c r="E6" i="3"/>
  <c r="Q5" i="3"/>
  <c r="K5" i="3"/>
  <c r="E5" i="3"/>
  <c r="Q4" i="3"/>
  <c r="K4" i="3"/>
  <c r="E4" i="3"/>
  <c r="K11" i="8" l="1"/>
  <c r="K14" i="8"/>
  <c r="M10" i="6"/>
  <c r="M11" i="6"/>
  <c r="S46" i="3"/>
  <c r="C39" i="4" s="1"/>
  <c r="J6" i="4" s="1"/>
  <c r="K7" i="8"/>
  <c r="S22" i="3"/>
  <c r="C18" i="4" s="1"/>
  <c r="S26" i="3"/>
  <c r="C22" i="4" s="1"/>
  <c r="S30" i="3"/>
  <c r="S38" i="3"/>
  <c r="C31" i="4" s="1"/>
  <c r="M6" i="6"/>
  <c r="S14" i="3"/>
  <c r="C13" i="4" s="1"/>
  <c r="H5" i="4" s="1"/>
  <c r="S13" i="3"/>
  <c r="C12" i="4" s="1"/>
  <c r="H7" i="4" s="1"/>
  <c r="S44" i="3"/>
  <c r="C37" i="4" s="1"/>
  <c r="M4" i="6"/>
  <c r="M5" i="6"/>
  <c r="M7" i="6"/>
  <c r="M8" i="6"/>
  <c r="M13" i="6"/>
  <c r="M9" i="6"/>
  <c r="S25" i="3"/>
  <c r="C21" i="4" s="1"/>
  <c r="S33" i="3"/>
  <c r="C29" i="4" s="1"/>
  <c r="S41" i="3"/>
  <c r="C34" i="4" s="1"/>
  <c r="S16" i="3"/>
  <c r="C15" i="4" s="1"/>
  <c r="H8" i="4" s="1"/>
  <c r="S11" i="3"/>
  <c r="C10" i="4" s="1"/>
  <c r="H14" i="4" s="1"/>
  <c r="S42" i="3"/>
  <c r="C35" i="4" s="1"/>
  <c r="S50" i="3"/>
  <c r="C43" i="4" s="1"/>
  <c r="S15" i="3"/>
  <c r="C14" i="4" s="1"/>
  <c r="H4" i="4" s="1"/>
  <c r="S12" i="3"/>
  <c r="C11" i="4" s="1"/>
  <c r="H16" i="4" s="1"/>
  <c r="S23" i="3"/>
  <c r="C19" i="4" s="1"/>
  <c r="S24" i="3"/>
  <c r="C20" i="4" s="1"/>
  <c r="S27" i="3"/>
  <c r="C23" i="4" s="1"/>
  <c r="S28" i="3"/>
  <c r="C24" i="4" s="1"/>
  <c r="S31" i="3"/>
  <c r="C27" i="4" s="1"/>
  <c r="S32" i="3"/>
  <c r="C28" i="4" s="1"/>
  <c r="S43" i="3"/>
  <c r="S21" i="3"/>
  <c r="C17" i="4" s="1"/>
  <c r="S29" i="3"/>
  <c r="C25" i="4" s="1"/>
  <c r="S49" i="3"/>
  <c r="C42" i="4" s="1"/>
  <c r="S39" i="3"/>
  <c r="C32" i="4" s="1"/>
  <c r="S40" i="3"/>
  <c r="C33" i="4" s="1"/>
  <c r="S47" i="3"/>
  <c r="C40" i="4" s="1"/>
  <c r="S48" i="3"/>
  <c r="C41" i="4" s="1"/>
  <c r="S45" i="3"/>
  <c r="C38" i="4" s="1"/>
  <c r="S10" i="3"/>
  <c r="C9" i="4" s="1"/>
  <c r="H13" i="4" s="1"/>
  <c r="S8" i="3"/>
  <c r="C7" i="4" s="1"/>
  <c r="H9" i="4" s="1"/>
  <c r="S4" i="3"/>
  <c r="C3" i="4" s="1"/>
  <c r="S5" i="3"/>
  <c r="S6" i="3"/>
  <c r="C5" i="4" s="1"/>
  <c r="H15" i="4" s="1"/>
  <c r="S9" i="3"/>
  <c r="C8" i="4" s="1"/>
  <c r="H12" i="4" s="1"/>
  <c r="S7" i="3"/>
  <c r="C6" i="4" s="1"/>
  <c r="H6" i="4" s="1"/>
  <c r="C36" i="4" l="1"/>
  <c r="T40" i="3"/>
  <c r="T44" i="3"/>
  <c r="T48" i="3"/>
  <c r="T41" i="3"/>
  <c r="T45" i="3"/>
  <c r="T49" i="3"/>
  <c r="T42" i="3"/>
  <c r="T46" i="3"/>
  <c r="T50" i="3"/>
  <c r="T39" i="3"/>
  <c r="T43" i="3"/>
  <c r="T47" i="3"/>
  <c r="T38" i="3"/>
  <c r="C26" i="4"/>
  <c r="T24" i="3"/>
  <c r="T28" i="3"/>
  <c r="T32" i="3"/>
  <c r="T25" i="3"/>
  <c r="T29" i="3"/>
  <c r="T33" i="3"/>
  <c r="T22" i="3"/>
  <c r="T26" i="3"/>
  <c r="T30" i="3"/>
  <c r="T21" i="3"/>
  <c r="T23" i="3"/>
  <c r="T27" i="3"/>
  <c r="T31" i="3"/>
  <c r="L4" i="8"/>
  <c r="I9" i="4"/>
  <c r="I4" i="4"/>
  <c r="I16" i="4"/>
  <c r="J11" i="4"/>
  <c r="I7" i="4"/>
  <c r="J7" i="4"/>
  <c r="D32" i="4"/>
  <c r="I5" i="4"/>
  <c r="I12" i="4"/>
  <c r="J5" i="4"/>
  <c r="J15" i="4"/>
  <c r="J12" i="4"/>
  <c r="K12" i="4" s="1"/>
  <c r="D41" i="4"/>
  <c r="J13" i="4"/>
  <c r="I15" i="4"/>
  <c r="I14" i="4"/>
  <c r="J14" i="4"/>
  <c r="D43" i="4"/>
  <c r="J4" i="4"/>
  <c r="J16" i="4"/>
  <c r="J9" i="4"/>
  <c r="I8" i="4"/>
  <c r="I11" i="4"/>
  <c r="I13" i="4"/>
  <c r="J8" i="4"/>
  <c r="I6" i="4"/>
  <c r="K6" i="4" s="1"/>
  <c r="T5" i="3"/>
  <c r="C4" i="4"/>
  <c r="T7" i="3"/>
  <c r="T4" i="3"/>
  <c r="T13" i="3"/>
  <c r="T9" i="3"/>
  <c r="T11" i="3"/>
  <c r="T8" i="3"/>
  <c r="T12" i="3"/>
  <c r="T6" i="3"/>
  <c r="T10" i="3"/>
  <c r="T15" i="3"/>
  <c r="T16" i="3"/>
  <c r="T14" i="3"/>
  <c r="D38" i="4" l="1"/>
  <c r="D37" i="4"/>
  <c r="D31" i="4"/>
  <c r="D33" i="4"/>
  <c r="D40" i="4"/>
  <c r="D34" i="4"/>
  <c r="D42" i="4"/>
  <c r="D39" i="4"/>
  <c r="D35" i="4"/>
  <c r="K13" i="4"/>
  <c r="K8" i="4"/>
  <c r="K4" i="4"/>
  <c r="K14" i="4"/>
  <c r="K5" i="4"/>
  <c r="K7" i="4"/>
  <c r="K16" i="4"/>
  <c r="K15" i="4"/>
  <c r="K9" i="4"/>
  <c r="H11" i="4"/>
  <c r="K11" i="4" s="1"/>
  <c r="L11" i="4" l="1"/>
  <c r="L15" i="4"/>
  <c r="L5" i="4"/>
  <c r="L9" i="4"/>
  <c r="L6" i="4"/>
  <c r="L13" i="4"/>
  <c r="L16" i="4"/>
  <c r="L14" i="4"/>
  <c r="L8" i="4"/>
  <c r="L12" i="4"/>
  <c r="L4" i="4"/>
  <c r="L7" i="4"/>
</calcChain>
</file>

<file path=xl/sharedStrings.xml><?xml version="1.0" encoding="utf-8"?>
<sst xmlns="http://schemas.openxmlformats.org/spreadsheetml/2006/main" count="810" uniqueCount="178">
  <si>
    <t>N°</t>
  </si>
  <si>
    <t>GIMNASTA</t>
  </si>
  <si>
    <t>NOTA COMUN DB1/DB2</t>
  </si>
  <si>
    <t>NOTA COMUN DA1/DA2</t>
  </si>
  <si>
    <t>NOTA D</t>
  </si>
  <si>
    <t>A1</t>
  </si>
  <si>
    <t>A2</t>
  </si>
  <si>
    <t>PROMEDIO  A</t>
  </si>
  <si>
    <t>NOTA FINAL A</t>
  </si>
  <si>
    <t>E1</t>
  </si>
  <si>
    <t>E2</t>
  </si>
  <si>
    <t>E3</t>
  </si>
  <si>
    <t>PROMEDIO  E</t>
  </si>
  <si>
    <t>NOTA FINAL E</t>
  </si>
  <si>
    <t>DESCUENTO</t>
  </si>
  <si>
    <t>TOTAL</t>
  </si>
  <si>
    <t>PUESTO POR APARATO</t>
  </si>
  <si>
    <t>PELOTA</t>
  </si>
  <si>
    <t>CINTA</t>
  </si>
  <si>
    <t>A3</t>
  </si>
  <si>
    <t>MAZAS</t>
  </si>
  <si>
    <t>MAYOR - INDIVIDUAL - NIVEL "B"</t>
  </si>
  <si>
    <t>Berezovsky, Iael (FMG)</t>
  </si>
  <si>
    <t>Magnifico, Noelia (FBG)</t>
  </si>
  <si>
    <t>Messina, Sofia (FSG)</t>
  </si>
  <si>
    <t>Uva, Sol Lucia (FMG)</t>
  </si>
  <si>
    <t>Irala, Nadia Solange (FMiG)</t>
  </si>
  <si>
    <t>Ragazzini Casas, Victoria (FCG)</t>
  </si>
  <si>
    <t>Reinosa, Milagros (FMG)</t>
  </si>
  <si>
    <t>Sosa Lami, Valentina (FRG)</t>
  </si>
  <si>
    <t>Zuber, Valentina (FCG)</t>
  </si>
  <si>
    <t>Boersma, Perla (FFG)</t>
  </si>
  <si>
    <t>Alvarez, Milena (FCG)</t>
  </si>
  <si>
    <t>Acrogliano, Sofia (FMG)</t>
  </si>
  <si>
    <t>Ferrazzini, Candela (FSG)</t>
  </si>
  <si>
    <t>NOTA</t>
  </si>
  <si>
    <t>PUESTO</t>
  </si>
  <si>
    <t>NIVEL B - MAYOR - IND - JUEVES 10/11/22 - FEDERATIVO OBERÁ</t>
  </si>
  <si>
    <t>CATEGORÍA: MAYOR</t>
  </si>
  <si>
    <t>INDIVIDUAL</t>
  </si>
  <si>
    <t>FBG</t>
  </si>
  <si>
    <t>FSG</t>
  </si>
  <si>
    <t>FMG</t>
  </si>
  <si>
    <t>FMiG</t>
  </si>
  <si>
    <t>FCG</t>
  </si>
  <si>
    <t>FRG</t>
  </si>
  <si>
    <t>FFG</t>
  </si>
  <si>
    <t xml:space="preserve">Magnifico, Noelia </t>
  </si>
  <si>
    <t xml:space="preserve">Messina, Sofia </t>
  </si>
  <si>
    <t xml:space="preserve">Uva, Sol Lucia </t>
  </si>
  <si>
    <t xml:space="preserve">Berezovsky, Iael </t>
  </si>
  <si>
    <t xml:space="preserve">Irala, Nadia Solange </t>
  </si>
  <si>
    <t xml:space="preserve">Ragazzini Casas, Victoria </t>
  </si>
  <si>
    <t xml:space="preserve">Reinosa, Milagros </t>
  </si>
  <si>
    <t xml:space="preserve">Sosa Lami, Valentina </t>
  </si>
  <si>
    <t xml:space="preserve">Zuber, Valentina </t>
  </si>
  <si>
    <t xml:space="preserve">Boersma, Perla </t>
  </si>
  <si>
    <t xml:space="preserve">Alvarez, Milena </t>
  </si>
  <si>
    <t xml:space="preserve">Acrogliano, Sofia </t>
  </si>
  <si>
    <t xml:space="preserve">Ferrazzini, Candela </t>
  </si>
  <si>
    <t>NIVEL B - TORNEO NACIONAL FEDERATIVO - PREMIACIÓN POR EQUIPOS - OBERÁ</t>
  </si>
  <si>
    <t>NIVEL B - TORNEO NACIONAL FEDERATIVO - ALL AROUND NACIONAL - OBERÁ</t>
  </si>
  <si>
    <t>Acrogliano, Sofía - Berezovsky, Iael - Reinosa, Milagros - Uva, Sol Lucia</t>
  </si>
  <si>
    <t>Alvarez, Milena - Ragazzini Casas, Victoria - Zuber, Valentina</t>
  </si>
  <si>
    <t>JUVENIL - INDIVIDUAL - NIVEL "B"</t>
  </si>
  <si>
    <t>ARO</t>
  </si>
  <si>
    <t>Caretta, Carina (FMG)</t>
  </si>
  <si>
    <t>Esparré, Camila (FSG)</t>
  </si>
  <si>
    <t>Rodriguez, Naiara (FCG)</t>
  </si>
  <si>
    <t>Bogado, Catalina (FMiG)</t>
  </si>
  <si>
    <t>Ozuna, Delfina (FMG)</t>
  </si>
  <si>
    <t>Andreatta, Valentina (FCG)</t>
  </si>
  <si>
    <t>Coffone, Mia (FMG)</t>
  </si>
  <si>
    <t>Montes, Manuela (FMG)</t>
  </si>
  <si>
    <t>Gunski, Valentina (FMiG)</t>
  </si>
  <si>
    <t>Rossi, Camila (FCG)</t>
  </si>
  <si>
    <t xml:space="preserve">Rossi, Camila </t>
  </si>
  <si>
    <t xml:space="preserve">Gunski, Valentina </t>
  </si>
  <si>
    <t xml:space="preserve">Caretta, Carina </t>
  </si>
  <si>
    <t xml:space="preserve">Esparré, Camila </t>
  </si>
  <si>
    <t xml:space="preserve">Rodriguez, Naiara </t>
  </si>
  <si>
    <t xml:space="preserve">Bogado, Catalina </t>
  </si>
  <si>
    <t xml:space="preserve">Ozuna, Delfina </t>
  </si>
  <si>
    <t xml:space="preserve">Andreatta, Valentina </t>
  </si>
  <si>
    <t xml:space="preserve">Coffone, Mia </t>
  </si>
  <si>
    <t xml:space="preserve">Montes, Manuela </t>
  </si>
  <si>
    <t>Caretta, Carina - Coffone, Mia - Montes, Manuela - Ozuna, Delfina</t>
  </si>
  <si>
    <t>Andreatta, Valentina - Rodriguez, Naiara - Rossi, Camila</t>
  </si>
  <si>
    <t>CATEGORÍA: JUVENIL</t>
  </si>
  <si>
    <t>NIVEL B - JUV - IND - JUEVES 10/11/22 - FEDERATIVO OBERÁ</t>
  </si>
  <si>
    <t>Cortez, Martina Sol (FSG)</t>
  </si>
  <si>
    <t>Kozakiewicz, Alexa (FMiG)</t>
  </si>
  <si>
    <t>Gunski, Emma (FMiG)</t>
  </si>
  <si>
    <t>Von Alvensleben, Maika (FMG)</t>
  </si>
  <si>
    <t>Libardi, Amparo (FSG)</t>
  </si>
  <si>
    <t>Bazan, Morena (FCG)</t>
  </si>
  <si>
    <t>Pascal, Malena (FMG)</t>
  </si>
  <si>
    <t>Atkinson, Lucia (FSG)</t>
  </si>
  <si>
    <t>Salas, Sofia (FCG)</t>
  </si>
  <si>
    <t>MANOS LIBRES</t>
  </si>
  <si>
    <t>AC3  - INDIVIDUAL - NIVEL "B"</t>
  </si>
  <si>
    <t>Calzone, Ainara (FMG)</t>
  </si>
  <si>
    <t>Escudero, Ailin (FCG)</t>
  </si>
  <si>
    <t>Brittos Landa, Luciana Pilar (FRG)</t>
  </si>
  <si>
    <t>Gentile, Delfina (FSG)</t>
  </si>
  <si>
    <t>Alincastro, Galia (FGSL)</t>
  </si>
  <si>
    <t>Squizzato, Luana Belen (FMiG)</t>
  </si>
  <si>
    <t>Bortoletto, Francesca (FCG)</t>
  </si>
  <si>
    <t>Ohashi, Florencia Kimi (FMiG)</t>
  </si>
  <si>
    <t>Gutierrez, Estefania (FMG)</t>
  </si>
  <si>
    <t>FGSL</t>
  </si>
  <si>
    <t>CATEGORÍA: AC3</t>
  </si>
  <si>
    <t>NIVEL B - AC3 - IND - JUEVES 10/11/22 - FEDERATIVO OBERÁ</t>
  </si>
  <si>
    <t>Barzan, Morena - Bortoletto, Francesca -Escudero, Ailin - Salas, Sofía</t>
  </si>
  <si>
    <t>Calzone, Ainara - Gutierrez, Estefania - Pascal, Malena - Von Alvensleben, Maika</t>
  </si>
  <si>
    <t>Gunski, Emma - Kozakiewicz, Alexa - Ohashi, Florencia Kimi - Squizzato, Luana Belén</t>
  </si>
  <si>
    <t>Atkinson, Lucia - Cortez, Martina Sol - Gentile, Delfina - Libardi, Amparo</t>
  </si>
  <si>
    <t xml:space="preserve">Alincastro, Galia </t>
  </si>
  <si>
    <t xml:space="preserve">Atkinson, Lucia </t>
  </si>
  <si>
    <t xml:space="preserve">Bazan, Morena </t>
  </si>
  <si>
    <t xml:space="preserve">Bortoletto, Francesca </t>
  </si>
  <si>
    <t xml:space="preserve">Brittos Landa, Luciana Pilar </t>
  </si>
  <si>
    <t xml:space="preserve">Calzone, Ainara </t>
  </si>
  <si>
    <t xml:space="preserve">Cortez, Martina Sol </t>
  </si>
  <si>
    <t xml:space="preserve">Escudero, Ailin </t>
  </si>
  <si>
    <t xml:space="preserve">Gentile, Delfina </t>
  </si>
  <si>
    <t xml:space="preserve">Gunski, Emma </t>
  </si>
  <si>
    <t xml:space="preserve">Gutierrez, Estefania </t>
  </si>
  <si>
    <t xml:space="preserve">Kozakiewicz, Alexa </t>
  </si>
  <si>
    <t xml:space="preserve">Libardi, Amparo </t>
  </si>
  <si>
    <t xml:space="preserve">Ohashi, Florencia Kimi </t>
  </si>
  <si>
    <t xml:space="preserve">Pascal, Malena </t>
  </si>
  <si>
    <t xml:space="preserve">Salas, Sofia </t>
  </si>
  <si>
    <t xml:space="preserve">Squizzato, Luana Belen </t>
  </si>
  <si>
    <t xml:space="preserve">Von Alvensleben, Maika </t>
  </si>
  <si>
    <t>A4</t>
  </si>
  <si>
    <t>E4</t>
  </si>
  <si>
    <t>JUEZAS</t>
  </si>
  <si>
    <t>DIRECCIÓN</t>
  </si>
  <si>
    <t>A 1</t>
  </si>
  <si>
    <t>DB 1</t>
  </si>
  <si>
    <t>A 2</t>
  </si>
  <si>
    <t>DB 2</t>
  </si>
  <si>
    <t>DA 1</t>
  </si>
  <si>
    <t>E 1</t>
  </si>
  <si>
    <t>DA 2</t>
  </si>
  <si>
    <t>E 2</t>
  </si>
  <si>
    <t>E 3</t>
  </si>
  <si>
    <t>E 4</t>
  </si>
  <si>
    <t>APRIGLIANO</t>
  </si>
  <si>
    <t>PENSA</t>
  </si>
  <si>
    <t>FONTANELLA</t>
  </si>
  <si>
    <t>MEDINA</t>
  </si>
  <si>
    <t>DE LUCA</t>
  </si>
  <si>
    <t>CABRERA</t>
  </si>
  <si>
    <t>DE ROSSI</t>
  </si>
  <si>
    <t>SZAFRANSKY</t>
  </si>
  <si>
    <t>BERRUTI</t>
  </si>
  <si>
    <t>BRANDT</t>
  </si>
  <si>
    <t>BOGADO</t>
  </si>
  <si>
    <t>SCHERF</t>
  </si>
  <si>
    <t>L1</t>
  </si>
  <si>
    <t>L2</t>
  </si>
  <si>
    <t>MARINOFF</t>
  </si>
  <si>
    <t>MELO</t>
  </si>
  <si>
    <t>OTTAVIANO</t>
  </si>
  <si>
    <t>SZAFRANSKA</t>
  </si>
  <si>
    <t>PEPE</t>
  </si>
  <si>
    <t>HASS</t>
  </si>
  <si>
    <t>X</t>
  </si>
  <si>
    <t>6 E</t>
  </si>
  <si>
    <t>7 E</t>
  </si>
  <si>
    <t>---</t>
  </si>
  <si>
    <t>LA GIMNASTA RODRIGUEZ NAIARA NO COMPITIÓ</t>
  </si>
  <si>
    <t>13 E</t>
  </si>
  <si>
    <t>14 E</t>
  </si>
  <si>
    <t>11 E</t>
  </si>
  <si>
    <t>5 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</si>
</sst>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1"/>
      <color rgb="FF00B0F0"/>
      <name val="Calibri"/>
      <family val="2"/>
    </font>
    <font>
      <b/>
      <sz val="11"/>
      <color rgb="FF99FF33"/>
      <name val="Calibri"/>
      <family val="2"/>
    </font>
    <font>
      <b/>
      <sz val="11"/>
      <color rgb="FFC00000"/>
      <name val="Calibri"/>
      <family val="2"/>
    </font>
    <font>
      <b/>
      <sz val="11"/>
      <color rgb="FF002060"/>
      <name val="Calibri"/>
      <family val="2"/>
    </font>
    <font>
      <b/>
      <sz val="11"/>
      <color rgb="FF7030A0"/>
      <name val="Calibri"/>
      <family val="2"/>
    </font>
    <font>
      <b/>
      <sz val="11"/>
      <color rgb="FFFF6600"/>
      <name val="Calibri"/>
      <family val="2"/>
    </font>
    <font>
      <b/>
      <sz val="11"/>
      <color rgb="FFFF00FF"/>
      <name val="Calibri"/>
      <family val="2"/>
    </font>
    <font>
      <b/>
      <sz val="11"/>
      <color rgb="FF930916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</font>
    <font>
      <sz val="11"/>
      <color rgb="FFC00000"/>
      <name val="Calibri"/>
      <family val="2"/>
    </font>
    <font>
      <sz val="11"/>
      <color theme="1"/>
      <name val="Calibri"/>
      <family val="2"/>
    </font>
    <font>
      <b/>
      <sz val="11"/>
      <color rgb="FFFF0000"/>
      <name val="Calibri"/>
      <family val="2"/>
    </font>
    <font>
      <sz val="11"/>
      <color rgb="FF000000"/>
      <name val="Calibri"/>
      <family val="2"/>
      <charset val="1"/>
    </font>
    <font>
      <i/>
      <sz val="10"/>
      <name val="Calibri"/>
      <family val="2"/>
      <scheme val="minor"/>
    </font>
    <font>
      <b/>
      <sz val="11"/>
      <color rgb="FF7EF6BD"/>
      <name val="Calibri"/>
      <family val="2"/>
    </font>
    <font>
      <i/>
      <sz val="10"/>
      <color rgb="FF000000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sz val="11"/>
      <color rgb="FFFF0000"/>
      <name val="Calibri"/>
      <family val="2"/>
    </font>
    <font>
      <i/>
      <sz val="11"/>
      <color rgb="FFFF0000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rgb="FFBAEFFC"/>
        <bgColor indexed="64"/>
      </patternFill>
    </fill>
    <fill>
      <patternFill patternType="solid">
        <fgColor rgb="FFFFFF99"/>
        <bgColor rgb="FFDBE5F1"/>
      </patternFill>
    </fill>
    <fill>
      <patternFill patternType="solid">
        <fgColor rgb="FFFFFF00"/>
        <bgColor theme="4"/>
      </patternFill>
    </fill>
    <fill>
      <patternFill patternType="solid">
        <fgColor rgb="FF8FFFFF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598CFD"/>
        <bgColor indexed="64"/>
      </patternFill>
    </fill>
    <fill>
      <patternFill patternType="solid">
        <fgColor rgb="FFBF95DF"/>
        <bgColor indexed="64"/>
      </patternFill>
    </fill>
    <fill>
      <patternFill patternType="solid">
        <fgColor rgb="FFFFA86D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56B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2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7EF6BD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DBE5F1"/>
      </patternFill>
    </fill>
    <fill>
      <patternFill patternType="solid">
        <fgColor rgb="FFFFFF00"/>
        <bgColor rgb="FFFFFFCC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</cellStyleXfs>
  <cellXfs count="142">
    <xf numFmtId="0" fontId="0" fillId="0" borderId="0" xfId="0"/>
    <xf numFmtId="43" fontId="5" fillId="4" borderId="5" xfId="1" applyFont="1" applyFill="1" applyBorder="1" applyAlignment="1">
      <alignment horizontal="center"/>
    </xf>
    <xf numFmtId="43" fontId="8" fillId="3" borderId="1" xfId="1" applyFont="1" applyFill="1" applyBorder="1" applyAlignment="1">
      <alignment horizontal="center" vertical="center" wrapText="1"/>
    </xf>
    <xf numFmtId="43" fontId="5" fillId="4" borderId="1" xfId="1" applyFont="1" applyFill="1" applyBorder="1" applyAlignment="1">
      <alignment horizontal="center" vertical="center" wrapText="1"/>
    </xf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" fontId="15" fillId="5" borderId="5" xfId="0" applyNumberFormat="1" applyFont="1" applyFill="1" applyBorder="1" applyAlignment="1">
      <alignment horizontal="center"/>
    </xf>
    <xf numFmtId="2" fontId="15" fillId="6" borderId="5" xfId="0" applyNumberFormat="1" applyFont="1" applyFill="1" applyBorder="1" applyAlignment="1">
      <alignment horizontal="center"/>
    </xf>
    <xf numFmtId="2" fontId="16" fillId="3" borderId="5" xfId="0" applyNumberFormat="1" applyFont="1" applyFill="1" applyBorder="1" applyAlignment="1">
      <alignment horizontal="center"/>
    </xf>
    <xf numFmtId="2" fontId="17" fillId="7" borderId="5" xfId="0" applyNumberFormat="1" applyFont="1" applyFill="1" applyBorder="1" applyAlignment="1">
      <alignment horizontal="center"/>
    </xf>
    <xf numFmtId="2" fontId="17" fillId="8" borderId="5" xfId="0" applyNumberFormat="1" applyFont="1" applyFill="1" applyBorder="1" applyAlignment="1">
      <alignment horizontal="center"/>
    </xf>
    <xf numFmtId="4" fontId="16" fillId="3" borderId="5" xfId="0" applyNumberFormat="1" applyFont="1" applyFill="1" applyBorder="1" applyAlignment="1">
      <alignment horizontal="center"/>
    </xf>
    <xf numFmtId="2" fontId="17" fillId="9" borderId="5" xfId="0" applyNumberFormat="1" applyFont="1" applyFill="1" applyBorder="1" applyAlignment="1">
      <alignment horizontal="center"/>
    </xf>
    <xf numFmtId="2" fontId="17" fillId="10" borderId="5" xfId="0" applyNumberFormat="1" applyFont="1" applyFill="1" applyBorder="1" applyAlignment="1">
      <alignment horizontal="center"/>
    </xf>
    <xf numFmtId="2" fontId="17" fillId="11" borderId="5" xfId="0" applyNumberFormat="1" applyFont="1" applyFill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0" fillId="0" borderId="0" xfId="0" applyFont="1"/>
    <xf numFmtId="0" fontId="20" fillId="12" borderId="4" xfId="0" applyFont="1" applyFill="1" applyBorder="1" applyAlignment="1">
      <alignment wrapText="1"/>
    </xf>
    <xf numFmtId="0" fontId="20" fillId="12" borderId="2" xfId="0" applyFont="1" applyFill="1" applyBorder="1" applyAlignment="1">
      <alignment wrapText="1"/>
    </xf>
    <xf numFmtId="0" fontId="20" fillId="12" borderId="2" xfId="0" applyFont="1" applyFill="1" applyBorder="1" applyAlignment="1">
      <alignment horizontal="left" wrapText="1"/>
    </xf>
    <xf numFmtId="0" fontId="2" fillId="14" borderId="1" xfId="0" applyFont="1" applyFill="1" applyBorder="1" applyAlignment="1">
      <alignment horizontal="center"/>
    </xf>
    <xf numFmtId="2" fontId="17" fillId="16" borderId="5" xfId="0" applyNumberFormat="1" applyFont="1" applyFill="1" applyBorder="1" applyAlignment="1">
      <alignment horizontal="center"/>
    </xf>
    <xf numFmtId="0" fontId="21" fillId="0" borderId="1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/>
    </xf>
    <xf numFmtId="0" fontId="22" fillId="12" borderId="4" xfId="0" applyFont="1" applyFill="1" applyBorder="1" applyAlignment="1">
      <alignment wrapText="1"/>
    </xf>
    <xf numFmtId="0" fontId="22" fillId="12" borderId="2" xfId="0" applyFont="1" applyFill="1" applyBorder="1" applyAlignment="1">
      <alignment wrapText="1"/>
    </xf>
    <xf numFmtId="0" fontId="22" fillId="13" borderId="2" xfId="0" applyFont="1" applyFill="1" applyBorder="1" applyAlignment="1">
      <alignment wrapText="1"/>
    </xf>
    <xf numFmtId="43" fontId="16" fillId="3" borderId="5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14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 wrapText="1"/>
    </xf>
    <xf numFmtId="2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4" fillId="0" borderId="1" xfId="0" applyFont="1" applyBorder="1"/>
    <xf numFmtId="2" fontId="0" fillId="0" borderId="1" xfId="0" applyNumberFormat="1" applyBorder="1" applyAlignment="1">
      <alignment horizontal="center"/>
    </xf>
    <xf numFmtId="0" fontId="24" fillId="12" borderId="4" xfId="0" applyFont="1" applyFill="1" applyBorder="1" applyAlignment="1">
      <alignment wrapText="1"/>
    </xf>
    <xf numFmtId="0" fontId="25" fillId="12" borderId="4" xfId="0" applyFont="1" applyFill="1" applyBorder="1" applyAlignment="1">
      <alignment wrapText="1"/>
    </xf>
    <xf numFmtId="0" fontId="24" fillId="12" borderId="2" xfId="0" applyFont="1" applyFill="1" applyBorder="1" applyAlignment="1">
      <alignment wrapText="1"/>
    </xf>
    <xf numFmtId="0" fontId="25" fillId="12" borderId="2" xfId="0" applyFont="1" applyFill="1" applyBorder="1" applyAlignment="1">
      <alignment wrapText="1"/>
    </xf>
    <xf numFmtId="0" fontId="24" fillId="12" borderId="2" xfId="0" applyFont="1" applyFill="1" applyBorder="1" applyAlignment="1">
      <alignment horizontal="left" wrapText="1"/>
    </xf>
    <xf numFmtId="0" fontId="25" fillId="13" borderId="2" xfId="0" applyFont="1" applyFill="1" applyBorder="1" applyAlignment="1">
      <alignment wrapText="1"/>
    </xf>
    <xf numFmtId="0" fontId="0" fillId="0" borderId="1" xfId="0" applyBorder="1" applyAlignment="1">
      <alignment horizontal="center"/>
    </xf>
    <xf numFmtId="0" fontId="24" fillId="12" borderId="1" xfId="0" applyFont="1" applyFill="1" applyBorder="1" applyAlignment="1">
      <alignment wrapText="1"/>
    </xf>
    <xf numFmtId="0" fontId="0" fillId="0" borderId="1" xfId="0" applyFont="1" applyBorder="1" applyAlignment="1">
      <alignment horizontal="center"/>
    </xf>
    <xf numFmtId="0" fontId="25" fillId="13" borderId="1" xfId="0" applyFont="1" applyFill="1" applyBorder="1" applyAlignment="1">
      <alignment wrapText="1"/>
    </xf>
    <xf numFmtId="0" fontId="25" fillId="12" borderId="1" xfId="0" applyFont="1" applyFill="1" applyBorder="1" applyAlignment="1">
      <alignment wrapText="1"/>
    </xf>
    <xf numFmtId="0" fontId="24" fillId="12" borderId="1" xfId="0" applyFont="1" applyFill="1" applyBorder="1" applyAlignment="1">
      <alignment horizontal="left" wrapText="1"/>
    </xf>
    <xf numFmtId="0" fontId="14" fillId="0" borderId="1" xfId="0" applyFont="1" applyFill="1" applyBorder="1" applyAlignment="1">
      <alignment horizontal="center"/>
    </xf>
    <xf numFmtId="2" fontId="0" fillId="0" borderId="1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24" fillId="0" borderId="4" xfId="0" applyFont="1" applyFill="1" applyBorder="1" applyAlignment="1">
      <alignment wrapText="1"/>
    </xf>
    <xf numFmtId="0" fontId="25" fillId="0" borderId="4" xfId="0" applyFont="1" applyFill="1" applyBorder="1" applyAlignment="1">
      <alignment wrapText="1"/>
    </xf>
    <xf numFmtId="0" fontId="24" fillId="0" borderId="2" xfId="0" applyFont="1" applyFill="1" applyBorder="1" applyAlignment="1">
      <alignment wrapText="1"/>
    </xf>
    <xf numFmtId="0" fontId="25" fillId="0" borderId="2" xfId="0" applyFont="1" applyFill="1" applyBorder="1" applyAlignment="1">
      <alignment wrapText="1"/>
    </xf>
    <xf numFmtId="0" fontId="24" fillId="0" borderId="2" xfId="0" applyFont="1" applyFill="1" applyBorder="1" applyAlignment="1">
      <alignment horizontal="left" wrapText="1"/>
    </xf>
    <xf numFmtId="0" fontId="0" fillId="0" borderId="0" xfId="0" applyFont="1" applyAlignment="1">
      <alignment horizontal="center"/>
    </xf>
    <xf numFmtId="0" fontId="24" fillId="12" borderId="1" xfId="0" applyFont="1" applyFill="1" applyBorder="1" applyAlignment="1"/>
    <xf numFmtId="0" fontId="25" fillId="12" borderId="1" xfId="0" applyFont="1" applyFill="1" applyBorder="1" applyAlignment="1"/>
    <xf numFmtId="0" fontId="24" fillId="12" borderId="1" xfId="0" applyFont="1" applyFill="1" applyBorder="1" applyAlignment="1">
      <alignment horizontal="left"/>
    </xf>
    <xf numFmtId="0" fontId="25" fillId="13" borderId="1" xfId="0" applyFont="1" applyFill="1" applyBorder="1" applyAlignment="1"/>
    <xf numFmtId="0" fontId="24" fillId="0" borderId="1" xfId="0" applyFont="1" applyFill="1" applyBorder="1" applyAlignment="1"/>
    <xf numFmtId="0" fontId="25" fillId="0" borderId="1" xfId="0" applyFont="1" applyFill="1" applyBorder="1" applyAlignment="1"/>
    <xf numFmtId="0" fontId="24" fillId="0" borderId="1" xfId="0" applyFont="1" applyFill="1" applyBorder="1" applyAlignment="1">
      <alignment horizontal="left"/>
    </xf>
    <xf numFmtId="0" fontId="26" fillId="24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0" fillId="0" borderId="0" xfId="0" applyAlignment="1">
      <alignment horizontal="center" wrapText="1"/>
    </xf>
    <xf numFmtId="0" fontId="0" fillId="0" borderId="0" xfId="0" applyFill="1" applyBorder="1" applyAlignment="1">
      <alignment horizontal="center"/>
    </xf>
    <xf numFmtId="1" fontId="0" fillId="0" borderId="1" xfId="0" applyNumberFormat="1" applyFont="1" applyBorder="1" applyAlignment="1">
      <alignment horizontal="center" wrapText="1"/>
    </xf>
    <xf numFmtId="0" fontId="2" fillId="0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18" borderId="1" xfId="0" applyFont="1" applyFill="1" applyBorder="1" applyAlignment="1">
      <alignment horizontal="center"/>
    </xf>
    <xf numFmtId="0" fontId="3" fillId="18" borderId="1" xfId="0" applyFont="1" applyFill="1" applyBorder="1" applyAlignment="1">
      <alignment horizontal="center" vertical="center" wrapText="1"/>
    </xf>
    <xf numFmtId="0" fontId="3" fillId="17" borderId="1" xfId="0" applyFont="1" applyFill="1" applyBorder="1" applyAlignment="1">
      <alignment horizontal="center" vertical="center" wrapText="1"/>
    </xf>
    <xf numFmtId="0" fontId="2" fillId="15" borderId="1" xfId="0" applyFont="1" applyFill="1" applyBorder="1" applyAlignment="1">
      <alignment horizontal="center"/>
    </xf>
    <xf numFmtId="0" fontId="2" fillId="14" borderId="1" xfId="0" applyFont="1" applyFill="1" applyBorder="1" applyAlignment="1">
      <alignment horizontal="center"/>
    </xf>
    <xf numFmtId="0" fontId="23" fillId="0" borderId="1" xfId="0" applyFont="1" applyBorder="1" applyAlignment="1">
      <alignment horizontal="left"/>
    </xf>
    <xf numFmtId="0" fontId="23" fillId="0" borderId="1" xfId="0" applyFont="1" applyBorder="1" applyAlignment="1">
      <alignment horizontal="left" wrapText="1"/>
    </xf>
    <xf numFmtId="0" fontId="3" fillId="21" borderId="1" xfId="0" applyFont="1" applyFill="1" applyBorder="1" applyAlignment="1">
      <alignment horizontal="center" vertical="center" wrapText="1"/>
    </xf>
    <xf numFmtId="0" fontId="3" fillId="2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3" fillId="19" borderId="1" xfId="0" applyFont="1" applyFill="1" applyBorder="1" applyAlignment="1">
      <alignment horizontal="center" vertical="center" wrapText="1"/>
    </xf>
    <xf numFmtId="0" fontId="3" fillId="17" borderId="6" xfId="0" applyFont="1" applyFill="1" applyBorder="1" applyAlignment="1">
      <alignment horizontal="center" vertical="center" wrapText="1"/>
    </xf>
    <xf numFmtId="0" fontId="3" fillId="17" borderId="7" xfId="0" applyFont="1" applyFill="1" applyBorder="1" applyAlignment="1">
      <alignment horizontal="center" vertical="center" wrapText="1"/>
    </xf>
    <xf numFmtId="0" fontId="3" fillId="18" borderId="6" xfId="0" applyFont="1" applyFill="1" applyBorder="1" applyAlignment="1">
      <alignment horizontal="center" vertical="center" wrapText="1"/>
    </xf>
    <xf numFmtId="0" fontId="3" fillId="18" borderId="7" xfId="0" applyFont="1" applyFill="1" applyBorder="1" applyAlignment="1">
      <alignment horizontal="center" vertical="center" wrapText="1"/>
    </xf>
    <xf numFmtId="0" fontId="3" fillId="19" borderId="6" xfId="0" applyFont="1" applyFill="1" applyBorder="1" applyAlignment="1">
      <alignment horizontal="center" vertical="center" wrapText="1"/>
    </xf>
    <xf numFmtId="0" fontId="3" fillId="19" borderId="7" xfId="0" applyFont="1" applyFill="1" applyBorder="1" applyAlignment="1">
      <alignment horizontal="center" vertical="center" wrapText="1"/>
    </xf>
    <xf numFmtId="0" fontId="3" fillId="20" borderId="6" xfId="0" applyFont="1" applyFill="1" applyBorder="1" applyAlignment="1">
      <alignment horizontal="center" vertical="center" wrapText="1"/>
    </xf>
    <xf numFmtId="0" fontId="3" fillId="20" borderId="7" xfId="0" applyFont="1" applyFill="1" applyBorder="1" applyAlignment="1">
      <alignment horizontal="center" vertical="center" wrapText="1"/>
    </xf>
    <xf numFmtId="0" fontId="3" fillId="21" borderId="6" xfId="0" applyFont="1" applyFill="1" applyBorder="1" applyAlignment="1">
      <alignment horizontal="center" vertical="center" wrapText="1"/>
    </xf>
    <xf numFmtId="0" fontId="3" fillId="21" borderId="7" xfId="0" applyFont="1" applyFill="1" applyBorder="1" applyAlignment="1">
      <alignment horizontal="center" vertical="center" wrapText="1"/>
    </xf>
    <xf numFmtId="0" fontId="2" fillId="22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2" fillId="23" borderId="1" xfId="0" applyFont="1" applyFill="1" applyBorder="1" applyAlignment="1">
      <alignment horizontal="center"/>
    </xf>
    <xf numFmtId="0" fontId="2" fillId="23" borderId="8" xfId="0" applyFont="1" applyFill="1" applyBorder="1" applyAlignment="1">
      <alignment horizontal="center"/>
    </xf>
    <xf numFmtId="0" fontId="2" fillId="23" borderId="4" xfId="0" applyFont="1" applyFill="1" applyBorder="1" applyAlignment="1">
      <alignment horizontal="center"/>
    </xf>
    <xf numFmtId="0" fontId="2" fillId="23" borderId="2" xfId="0" applyFont="1" applyFill="1" applyBorder="1" applyAlignment="1">
      <alignment horizontal="center"/>
    </xf>
    <xf numFmtId="0" fontId="23" fillId="0" borderId="8" xfId="0" applyFont="1" applyBorder="1" applyAlignment="1">
      <alignment horizontal="left"/>
    </xf>
    <xf numFmtId="0" fontId="23" fillId="0" borderId="2" xfId="0" applyFont="1" applyBorder="1" applyAlignment="1">
      <alignment horizontal="left"/>
    </xf>
    <xf numFmtId="0" fontId="23" fillId="0" borderId="8" xfId="0" applyFont="1" applyBorder="1" applyAlignment="1">
      <alignment horizontal="left" wrapText="1"/>
    </xf>
    <xf numFmtId="0" fontId="23" fillId="0" borderId="2" xfId="0" applyFont="1" applyBorder="1" applyAlignment="1">
      <alignment horizontal="left" wrapText="1"/>
    </xf>
    <xf numFmtId="0" fontId="18" fillId="24" borderId="5" xfId="0" applyFont="1" applyFill="1" applyBorder="1" applyAlignment="1">
      <alignment horizontal="center"/>
    </xf>
    <xf numFmtId="0" fontId="28" fillId="24" borderId="4" xfId="0" applyFont="1" applyFill="1" applyBorder="1" applyAlignment="1">
      <alignment wrapText="1"/>
    </xf>
    <xf numFmtId="2" fontId="29" fillId="24" borderId="5" xfId="0" applyNumberFormat="1" applyFont="1" applyFill="1" applyBorder="1" applyAlignment="1">
      <alignment horizontal="center"/>
    </xf>
    <xf numFmtId="2" fontId="29" fillId="25" borderId="5" xfId="0" applyNumberFormat="1" applyFont="1" applyFill="1" applyBorder="1" applyAlignment="1">
      <alignment horizontal="center"/>
    </xf>
    <xf numFmtId="4" fontId="29" fillId="25" borderId="5" xfId="0" applyNumberFormat="1" applyFont="1" applyFill="1" applyBorder="1" applyAlignment="1">
      <alignment horizontal="center"/>
    </xf>
    <xf numFmtId="43" fontId="29" fillId="25" borderId="5" xfId="1" applyFont="1" applyFill="1" applyBorder="1" applyAlignment="1">
      <alignment horizontal="center" vertical="center" wrapText="1"/>
    </xf>
    <xf numFmtId="0" fontId="29" fillId="24" borderId="5" xfId="0" applyFont="1" applyFill="1" applyBorder="1" applyAlignment="1">
      <alignment horizontal="center"/>
    </xf>
    <xf numFmtId="43" fontId="18" fillId="4" borderId="5" xfId="1" applyFont="1" applyFill="1" applyBorder="1" applyAlignment="1">
      <alignment horizontal="center"/>
    </xf>
    <xf numFmtId="0" fontId="28" fillId="24" borderId="2" xfId="0" applyFont="1" applyFill="1" applyBorder="1" applyAlignment="1">
      <alignment wrapText="1"/>
    </xf>
    <xf numFmtId="0" fontId="28" fillId="26" borderId="2" xfId="0" applyFont="1" applyFill="1" applyBorder="1" applyAlignment="1">
      <alignment wrapText="1"/>
    </xf>
    <xf numFmtId="0" fontId="30" fillId="24" borderId="4" xfId="0" applyFont="1" applyFill="1" applyBorder="1" applyAlignment="1">
      <alignment wrapText="1"/>
    </xf>
    <xf numFmtId="2" fontId="27" fillId="24" borderId="1" xfId="0" applyNumberFormat="1" applyFont="1" applyFill="1" applyBorder="1" applyAlignment="1">
      <alignment horizontal="center" wrapText="1"/>
    </xf>
    <xf numFmtId="0" fontId="27" fillId="24" borderId="1" xfId="0" applyFont="1" applyFill="1" applyBorder="1" applyAlignment="1">
      <alignment horizontal="center" wrapText="1"/>
    </xf>
    <xf numFmtId="0" fontId="30" fillId="26" borderId="2" xfId="0" applyFont="1" applyFill="1" applyBorder="1" applyAlignment="1">
      <alignment wrapText="1"/>
    </xf>
    <xf numFmtId="0" fontId="30" fillId="24" borderId="2" xfId="0" applyFont="1" applyFill="1" applyBorder="1" applyAlignment="1">
      <alignment wrapText="1"/>
    </xf>
    <xf numFmtId="2" fontId="0" fillId="0" borderId="1" xfId="0" applyNumberFormat="1" applyBorder="1" applyAlignment="1">
      <alignment horizontal="center" vertical="center"/>
    </xf>
    <xf numFmtId="2" fontId="0" fillId="0" borderId="1" xfId="0" quotePrefix="1" applyNumberForma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</cellXfs>
  <cellStyles count="6">
    <cellStyle name="Excel Built-in Normal" xfId="5" xr:uid="{00000000-0005-0000-0000-000000000000}"/>
    <cellStyle name="Millares" xfId="1" builtinId="3"/>
    <cellStyle name="Millares 2" xfId="2" xr:uid="{00000000-0005-0000-0000-000030000000}"/>
    <cellStyle name="Normal" xfId="0" builtinId="0"/>
    <cellStyle name="Normal 2" xfId="4" xr:uid="{00000000-0005-0000-0000-000002000000}"/>
    <cellStyle name="Normal 3" xfId="3" xr:uid="{00000000-0005-0000-0000-000030000000}"/>
  </cellStyles>
  <dxfs count="1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030A0"/>
        </patternFill>
      </fill>
    </dxf>
  </dxfs>
  <tableStyles count="0" defaultTableStyle="TableStyleMedium2" defaultPivotStyle="PivotStyleLight16"/>
  <colors>
    <mruColors>
      <color rgb="FF66FF99"/>
      <color rgb="FFFF66CC"/>
      <color rgb="FF00FFFF"/>
      <color rgb="FFFFCC99"/>
      <color rgb="FF99FFCC"/>
      <color rgb="FFCCCCFF"/>
      <color rgb="FFFF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3A00EF-B7F7-4C4F-B6AA-512A3ACE1980}">
  <sheetPr>
    <tabColor rgb="FF00FFFF"/>
  </sheetPr>
  <dimension ref="A1:T59"/>
  <sheetViews>
    <sheetView topLeftCell="A10" zoomScale="90" zoomScaleNormal="90" workbookViewId="0">
      <selection activeCell="D10" sqref="D10"/>
    </sheetView>
  </sheetViews>
  <sheetFormatPr baseColWidth="10" defaultRowHeight="15" x14ac:dyDescent="0.25"/>
  <cols>
    <col min="1" max="1" width="3.140625" style="4" bestFit="1" customWidth="1"/>
    <col min="2" max="2" width="28.28515625" style="4" bestFit="1" customWidth="1"/>
    <col min="3" max="4" width="8.7109375" style="26" customWidth="1"/>
    <col min="5" max="5" width="10.7109375" style="4" customWidth="1"/>
    <col min="6" max="9" width="8.7109375" style="26" customWidth="1"/>
    <col min="10" max="10" width="10.7109375" style="4" customWidth="1"/>
    <col min="11" max="11" width="10.7109375" style="38" customWidth="1"/>
    <col min="12" max="15" width="8.7109375" style="26" customWidth="1"/>
    <col min="16" max="17" width="10.7109375" style="4" customWidth="1"/>
    <col min="18" max="16384" width="11.42578125" style="4"/>
  </cols>
  <sheetData>
    <row r="1" spans="1:20" x14ac:dyDescent="0.25">
      <c r="A1" s="81" t="s">
        <v>21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</row>
    <row r="2" spans="1:20" x14ac:dyDescent="0.25">
      <c r="A2" s="80" t="s">
        <v>17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</row>
    <row r="3" spans="1:20" ht="60" x14ac:dyDescent="0.25">
      <c r="A3" s="5" t="s">
        <v>0</v>
      </c>
      <c r="B3" s="5" t="s">
        <v>1</v>
      </c>
      <c r="C3" s="6" t="s">
        <v>2</v>
      </c>
      <c r="D3" s="7" t="s">
        <v>3</v>
      </c>
      <c r="E3" s="8" t="s">
        <v>4</v>
      </c>
      <c r="F3" s="9" t="s">
        <v>5</v>
      </c>
      <c r="G3" s="10" t="s">
        <v>6</v>
      </c>
      <c r="H3" s="10" t="s">
        <v>19</v>
      </c>
      <c r="I3" s="32" t="s">
        <v>135</v>
      </c>
      <c r="J3" s="8" t="s">
        <v>7</v>
      </c>
      <c r="K3" s="2" t="s">
        <v>8</v>
      </c>
      <c r="L3" s="11" t="s">
        <v>9</v>
      </c>
      <c r="M3" s="12" t="s">
        <v>10</v>
      </c>
      <c r="N3" s="12" t="s">
        <v>11</v>
      </c>
      <c r="O3" s="13" t="s">
        <v>136</v>
      </c>
      <c r="P3" s="8" t="s">
        <v>12</v>
      </c>
      <c r="Q3" s="8" t="s">
        <v>13</v>
      </c>
      <c r="R3" s="14" t="s">
        <v>14</v>
      </c>
      <c r="S3" s="3" t="s">
        <v>15</v>
      </c>
      <c r="T3" s="14" t="s">
        <v>16</v>
      </c>
    </row>
    <row r="4" spans="1:20" x14ac:dyDescent="0.25">
      <c r="A4" s="33">
        <v>1</v>
      </c>
      <c r="B4" s="117" t="s">
        <v>23</v>
      </c>
      <c r="C4" s="118">
        <v>0</v>
      </c>
      <c r="D4" s="118">
        <v>0</v>
      </c>
      <c r="E4" s="119">
        <f t="shared" ref="E4:E9" si="0">SUM(C4:D4)</f>
        <v>0</v>
      </c>
      <c r="F4" s="118">
        <v>0</v>
      </c>
      <c r="G4" s="118">
        <v>0</v>
      </c>
      <c r="H4" s="118">
        <v>0</v>
      </c>
      <c r="I4" s="118">
        <v>0</v>
      </c>
      <c r="J4" s="120">
        <f>(SUM(F4:I4)-MAX(F4:I4)-MIN(F4:I4))/2</f>
        <v>0</v>
      </c>
      <c r="K4" s="121">
        <f t="shared" ref="K4:K9" si="1">(10-J4)</f>
        <v>10</v>
      </c>
      <c r="L4" s="118">
        <v>0</v>
      </c>
      <c r="M4" s="118">
        <v>0</v>
      </c>
      <c r="N4" s="118">
        <v>0</v>
      </c>
      <c r="O4" s="118">
        <v>0</v>
      </c>
      <c r="P4" s="120">
        <f>(SUM(L4:O4)-MAX(L4:O4)-MIN(L4:O4))/2</f>
        <v>0</v>
      </c>
      <c r="Q4" s="120">
        <f>10-P4</f>
        <v>10</v>
      </c>
      <c r="R4" s="122">
        <v>20</v>
      </c>
      <c r="S4" s="123">
        <f t="shared" ref="S4:S9" si="2">E4+K4+Q4-R4</f>
        <v>0</v>
      </c>
      <c r="T4" s="116">
        <f>_xlfn.RANK.EQ(S4,$S$4:$S$16,0)</f>
        <v>13</v>
      </c>
    </row>
    <row r="5" spans="1:20" x14ac:dyDescent="0.25">
      <c r="A5" s="33">
        <v>2</v>
      </c>
      <c r="B5" s="34" t="s">
        <v>24</v>
      </c>
      <c r="C5" s="15">
        <v>1.7</v>
      </c>
      <c r="D5" s="16">
        <v>2.2999999999999998</v>
      </c>
      <c r="E5" s="17">
        <f t="shared" si="0"/>
        <v>4</v>
      </c>
      <c r="F5" s="18">
        <v>6.7</v>
      </c>
      <c r="G5" s="19">
        <v>3.9</v>
      </c>
      <c r="H5" s="19">
        <v>4.0999999999999996</v>
      </c>
      <c r="I5" s="31">
        <v>4.0999999999999996</v>
      </c>
      <c r="J5" s="20">
        <f t="shared" ref="J5:J16" si="3">(SUM(F5:I5)-MAX(F5:I5)-MIN(F5:I5))/2</f>
        <v>4.0999999999999988</v>
      </c>
      <c r="K5" s="37">
        <f t="shared" si="1"/>
        <v>5.9000000000000012</v>
      </c>
      <c r="L5" s="21">
        <v>4.7</v>
      </c>
      <c r="M5" s="22">
        <v>3.4</v>
      </c>
      <c r="N5" s="22">
        <v>3.5</v>
      </c>
      <c r="O5" s="23">
        <v>3.7</v>
      </c>
      <c r="P5" s="20">
        <f t="shared" ref="P5:P16" si="4">(SUM(L5:O5)-MAX(L5:O5)-MIN(L5:O5))/2</f>
        <v>3.6000000000000005</v>
      </c>
      <c r="Q5" s="20">
        <f t="shared" ref="Q5:Q9" si="5">10-P5</f>
        <v>6.3999999999999995</v>
      </c>
      <c r="R5" s="24">
        <v>0</v>
      </c>
      <c r="S5" s="1">
        <f t="shared" si="2"/>
        <v>16.3</v>
      </c>
      <c r="T5" s="25">
        <f t="shared" ref="T5:T16" si="6">_xlfn.RANK.EQ(S5,$S$4:$S$16,0)</f>
        <v>7</v>
      </c>
    </row>
    <row r="6" spans="1:20" x14ac:dyDescent="0.25">
      <c r="A6" s="33">
        <v>3</v>
      </c>
      <c r="B6" s="28" t="s">
        <v>25</v>
      </c>
      <c r="C6" s="15">
        <v>2</v>
      </c>
      <c r="D6" s="16">
        <v>1.3</v>
      </c>
      <c r="E6" s="17">
        <f t="shared" si="0"/>
        <v>3.3</v>
      </c>
      <c r="F6" s="18">
        <v>2.8</v>
      </c>
      <c r="G6" s="19">
        <v>3.6</v>
      </c>
      <c r="H6" s="19">
        <v>4.2</v>
      </c>
      <c r="I6" s="31">
        <v>4.5</v>
      </c>
      <c r="J6" s="20">
        <f t="shared" si="3"/>
        <v>3.9000000000000008</v>
      </c>
      <c r="K6" s="37">
        <f t="shared" si="1"/>
        <v>6.1</v>
      </c>
      <c r="L6" s="21">
        <v>3.1</v>
      </c>
      <c r="M6" s="22">
        <v>3.7</v>
      </c>
      <c r="N6" s="22">
        <v>4.8</v>
      </c>
      <c r="O6" s="23">
        <v>3.1</v>
      </c>
      <c r="P6" s="20">
        <f t="shared" si="4"/>
        <v>3.4000000000000012</v>
      </c>
      <c r="Q6" s="20">
        <f t="shared" si="5"/>
        <v>6.5999999999999988</v>
      </c>
      <c r="R6" s="24">
        <v>0</v>
      </c>
      <c r="S6" s="1">
        <f t="shared" si="2"/>
        <v>15.999999999999996</v>
      </c>
      <c r="T6" s="25">
        <f t="shared" si="6"/>
        <v>8</v>
      </c>
    </row>
    <row r="7" spans="1:20" x14ac:dyDescent="0.25">
      <c r="A7" s="33">
        <v>4</v>
      </c>
      <c r="B7" s="35" t="s">
        <v>22</v>
      </c>
      <c r="C7" s="15">
        <v>1.5</v>
      </c>
      <c r="D7" s="16">
        <v>1.1000000000000001</v>
      </c>
      <c r="E7" s="17">
        <f t="shared" si="0"/>
        <v>2.6</v>
      </c>
      <c r="F7" s="18">
        <v>4.3</v>
      </c>
      <c r="G7" s="19">
        <v>5.7</v>
      </c>
      <c r="H7" s="19">
        <v>4.8</v>
      </c>
      <c r="I7" s="31">
        <v>4.5999999999999996</v>
      </c>
      <c r="J7" s="20">
        <f t="shared" si="3"/>
        <v>4.6999999999999993</v>
      </c>
      <c r="K7" s="37">
        <f t="shared" si="1"/>
        <v>5.3000000000000007</v>
      </c>
      <c r="L7" s="21">
        <v>4.3</v>
      </c>
      <c r="M7" s="22">
        <v>4.3</v>
      </c>
      <c r="N7" s="22">
        <v>3.5</v>
      </c>
      <c r="O7" s="23">
        <v>4.3</v>
      </c>
      <c r="P7" s="20">
        <f t="shared" si="4"/>
        <v>4.2999999999999989</v>
      </c>
      <c r="Q7" s="20">
        <f t="shared" si="5"/>
        <v>5.7000000000000011</v>
      </c>
      <c r="R7" s="24">
        <v>0</v>
      </c>
      <c r="S7" s="1">
        <f t="shared" si="2"/>
        <v>13.600000000000001</v>
      </c>
      <c r="T7" s="25">
        <f t="shared" si="6"/>
        <v>10</v>
      </c>
    </row>
    <row r="8" spans="1:20" x14ac:dyDescent="0.25">
      <c r="A8" s="33">
        <v>5</v>
      </c>
      <c r="B8" s="29" t="s">
        <v>26</v>
      </c>
      <c r="C8" s="15">
        <v>1.1000000000000001</v>
      </c>
      <c r="D8" s="16">
        <v>0.1</v>
      </c>
      <c r="E8" s="17">
        <f t="shared" si="0"/>
        <v>1.2000000000000002</v>
      </c>
      <c r="F8" s="18">
        <v>4.5999999999999996</v>
      </c>
      <c r="G8" s="19">
        <v>5.5</v>
      </c>
      <c r="H8" s="19">
        <v>5.0999999999999996</v>
      </c>
      <c r="I8" s="31">
        <v>5.4</v>
      </c>
      <c r="J8" s="20">
        <f t="shared" si="3"/>
        <v>5.2500000000000009</v>
      </c>
      <c r="K8" s="37">
        <f t="shared" si="1"/>
        <v>4.7499999999999991</v>
      </c>
      <c r="L8" s="21">
        <v>4.9000000000000004</v>
      </c>
      <c r="M8" s="22">
        <v>5.0999999999999996</v>
      </c>
      <c r="N8" s="22">
        <v>4.7</v>
      </c>
      <c r="O8" s="23">
        <v>4.5999999999999996</v>
      </c>
      <c r="P8" s="20">
        <f t="shared" si="4"/>
        <v>4.7999999999999989</v>
      </c>
      <c r="Q8" s="20">
        <f t="shared" si="5"/>
        <v>5.2000000000000011</v>
      </c>
      <c r="R8" s="24">
        <v>0</v>
      </c>
      <c r="S8" s="1">
        <f t="shared" si="2"/>
        <v>11.15</v>
      </c>
      <c r="T8" s="25">
        <f t="shared" si="6"/>
        <v>12</v>
      </c>
    </row>
    <row r="9" spans="1:20" x14ac:dyDescent="0.25">
      <c r="A9" s="33">
        <v>6</v>
      </c>
      <c r="B9" s="36" t="s">
        <v>27</v>
      </c>
      <c r="C9" s="15">
        <v>2.4</v>
      </c>
      <c r="D9" s="16">
        <v>2.2999999999999998</v>
      </c>
      <c r="E9" s="17">
        <f t="shared" si="0"/>
        <v>4.6999999999999993</v>
      </c>
      <c r="F9" s="18">
        <v>3.9</v>
      </c>
      <c r="G9" s="19">
        <v>3.7</v>
      </c>
      <c r="H9" s="19">
        <v>3.8</v>
      </c>
      <c r="I9" s="31">
        <v>3.7</v>
      </c>
      <c r="J9" s="20">
        <f t="shared" si="3"/>
        <v>3.7499999999999987</v>
      </c>
      <c r="K9" s="37">
        <f t="shared" si="1"/>
        <v>6.2500000000000018</v>
      </c>
      <c r="L9" s="21">
        <v>4.8</v>
      </c>
      <c r="M9" s="22">
        <v>4.2</v>
      </c>
      <c r="N9" s="22">
        <v>4.5</v>
      </c>
      <c r="O9" s="23">
        <v>4.9000000000000004</v>
      </c>
      <c r="P9" s="20">
        <f t="shared" si="4"/>
        <v>4.6499999999999986</v>
      </c>
      <c r="Q9" s="20">
        <f t="shared" si="5"/>
        <v>5.3500000000000014</v>
      </c>
      <c r="R9" s="24">
        <v>0</v>
      </c>
      <c r="S9" s="1">
        <f t="shared" si="2"/>
        <v>16.300000000000004</v>
      </c>
      <c r="T9" s="25">
        <f t="shared" si="6"/>
        <v>6</v>
      </c>
    </row>
    <row r="10" spans="1:20" x14ac:dyDescent="0.25">
      <c r="A10" s="33">
        <v>7</v>
      </c>
      <c r="B10" s="35" t="s">
        <v>28</v>
      </c>
      <c r="C10" s="15">
        <v>2.2999999999999998</v>
      </c>
      <c r="D10" s="16">
        <v>0.7</v>
      </c>
      <c r="E10" s="17">
        <f t="shared" ref="E10:E16" si="7">SUM(C10:D10)</f>
        <v>3</v>
      </c>
      <c r="F10" s="18">
        <v>3.2</v>
      </c>
      <c r="G10" s="19">
        <v>2.5</v>
      </c>
      <c r="H10" s="19">
        <v>3.6</v>
      </c>
      <c r="I10" s="31">
        <v>2.7</v>
      </c>
      <c r="J10" s="20">
        <f t="shared" si="3"/>
        <v>2.95</v>
      </c>
      <c r="K10" s="37">
        <f t="shared" ref="K10:K16" si="8">(10-J10)</f>
        <v>7.05</v>
      </c>
      <c r="L10" s="21">
        <v>3.1</v>
      </c>
      <c r="M10" s="22">
        <v>3.3</v>
      </c>
      <c r="N10" s="22">
        <v>3.3</v>
      </c>
      <c r="O10" s="23">
        <v>2.7</v>
      </c>
      <c r="P10" s="20">
        <f t="shared" si="4"/>
        <v>3.1999999999999988</v>
      </c>
      <c r="Q10" s="20">
        <f t="shared" ref="Q10:Q16" si="9">10-P10</f>
        <v>6.8000000000000007</v>
      </c>
      <c r="R10" s="24">
        <v>0</v>
      </c>
      <c r="S10" s="1">
        <f t="shared" ref="S10:S16" si="10">E10+K10+Q10-R10</f>
        <v>16.850000000000001</v>
      </c>
      <c r="T10" s="25">
        <f t="shared" si="6"/>
        <v>5</v>
      </c>
    </row>
    <row r="11" spans="1:20" x14ac:dyDescent="0.25">
      <c r="A11" s="33">
        <v>8</v>
      </c>
      <c r="B11" s="29" t="s">
        <v>29</v>
      </c>
      <c r="C11" s="15">
        <v>4.0999999999999996</v>
      </c>
      <c r="D11" s="16">
        <v>2.4</v>
      </c>
      <c r="E11" s="17">
        <f t="shared" si="7"/>
        <v>6.5</v>
      </c>
      <c r="F11" s="18">
        <v>2.8</v>
      </c>
      <c r="G11" s="19">
        <v>3</v>
      </c>
      <c r="H11" s="19">
        <v>3</v>
      </c>
      <c r="I11" s="31">
        <v>2.2999999999999998</v>
      </c>
      <c r="J11" s="20">
        <f t="shared" si="3"/>
        <v>2.9000000000000008</v>
      </c>
      <c r="K11" s="37">
        <f t="shared" si="8"/>
        <v>7.1</v>
      </c>
      <c r="L11" s="21">
        <v>2.9</v>
      </c>
      <c r="M11" s="22">
        <v>3.2</v>
      </c>
      <c r="N11" s="22">
        <v>2.8</v>
      </c>
      <c r="O11" s="23">
        <v>2.2999999999999998</v>
      </c>
      <c r="P11" s="20">
        <f t="shared" si="4"/>
        <v>2.8499999999999996</v>
      </c>
      <c r="Q11" s="20">
        <f t="shared" si="9"/>
        <v>7.15</v>
      </c>
      <c r="R11" s="24">
        <v>0</v>
      </c>
      <c r="S11" s="1">
        <f t="shared" si="10"/>
        <v>20.75</v>
      </c>
      <c r="T11" s="25">
        <f t="shared" si="6"/>
        <v>1</v>
      </c>
    </row>
    <row r="12" spans="1:20" x14ac:dyDescent="0.25">
      <c r="A12" s="33">
        <v>9</v>
      </c>
      <c r="B12" s="36" t="s">
        <v>30</v>
      </c>
      <c r="C12" s="15">
        <v>1.5</v>
      </c>
      <c r="D12" s="16">
        <v>1.3</v>
      </c>
      <c r="E12" s="17">
        <f t="shared" si="7"/>
        <v>2.8</v>
      </c>
      <c r="F12" s="18">
        <v>4.5999999999999996</v>
      </c>
      <c r="G12" s="19">
        <v>4.3</v>
      </c>
      <c r="H12" s="19">
        <v>4.5</v>
      </c>
      <c r="I12" s="31">
        <v>5.2</v>
      </c>
      <c r="J12" s="20">
        <f t="shared" si="3"/>
        <v>4.5499999999999989</v>
      </c>
      <c r="K12" s="37">
        <f t="shared" si="8"/>
        <v>5.4500000000000011</v>
      </c>
      <c r="L12" s="21">
        <v>4.9000000000000004</v>
      </c>
      <c r="M12" s="22">
        <v>5</v>
      </c>
      <c r="N12" s="22">
        <v>4.7</v>
      </c>
      <c r="O12" s="23">
        <v>3.7</v>
      </c>
      <c r="P12" s="20">
        <f t="shared" si="4"/>
        <v>4.8000000000000007</v>
      </c>
      <c r="Q12" s="20">
        <f t="shared" si="9"/>
        <v>5.1999999999999993</v>
      </c>
      <c r="R12" s="24">
        <v>0</v>
      </c>
      <c r="S12" s="1">
        <f t="shared" si="10"/>
        <v>13.45</v>
      </c>
      <c r="T12" s="25">
        <f t="shared" si="6"/>
        <v>11</v>
      </c>
    </row>
    <row r="13" spans="1:20" x14ac:dyDescent="0.25">
      <c r="A13" s="33">
        <v>10</v>
      </c>
      <c r="B13" s="35" t="s">
        <v>31</v>
      </c>
      <c r="C13" s="15">
        <v>2.5</v>
      </c>
      <c r="D13" s="16">
        <v>2.5</v>
      </c>
      <c r="E13" s="17">
        <f t="shared" si="7"/>
        <v>5</v>
      </c>
      <c r="F13" s="18">
        <v>4</v>
      </c>
      <c r="G13" s="19">
        <v>3.3</v>
      </c>
      <c r="H13" s="19">
        <v>3.8</v>
      </c>
      <c r="I13" s="31">
        <v>4.2</v>
      </c>
      <c r="J13" s="20">
        <f t="shared" si="3"/>
        <v>3.9000000000000008</v>
      </c>
      <c r="K13" s="37">
        <f t="shared" si="8"/>
        <v>6.1</v>
      </c>
      <c r="L13" s="21">
        <v>3.6</v>
      </c>
      <c r="M13" s="22">
        <v>4.0999999999999996</v>
      </c>
      <c r="N13" s="22">
        <v>3.1</v>
      </c>
      <c r="O13" s="23">
        <v>2.5</v>
      </c>
      <c r="P13" s="20">
        <f t="shared" si="4"/>
        <v>3.3499999999999996</v>
      </c>
      <c r="Q13" s="20">
        <f t="shared" si="9"/>
        <v>6.65</v>
      </c>
      <c r="R13" s="24">
        <v>0</v>
      </c>
      <c r="S13" s="1">
        <f t="shared" si="10"/>
        <v>17.75</v>
      </c>
      <c r="T13" s="25">
        <f t="shared" si="6"/>
        <v>3</v>
      </c>
    </row>
    <row r="14" spans="1:20" x14ac:dyDescent="0.25">
      <c r="A14" s="33">
        <v>11</v>
      </c>
      <c r="B14" s="29" t="s">
        <v>32</v>
      </c>
      <c r="C14" s="15">
        <v>2.8</v>
      </c>
      <c r="D14" s="16">
        <v>2.5</v>
      </c>
      <c r="E14" s="17">
        <f t="shared" si="7"/>
        <v>5.3</v>
      </c>
      <c r="F14" s="18">
        <v>5.0999999999999996</v>
      </c>
      <c r="G14" s="19">
        <v>4.8</v>
      </c>
      <c r="H14" s="19">
        <v>4.3</v>
      </c>
      <c r="I14" s="31">
        <v>4.5999999999999996</v>
      </c>
      <c r="J14" s="20">
        <f t="shared" si="3"/>
        <v>4.6999999999999993</v>
      </c>
      <c r="K14" s="37">
        <f t="shared" si="8"/>
        <v>5.3000000000000007</v>
      </c>
      <c r="L14" s="21">
        <v>3.9</v>
      </c>
      <c r="M14" s="22">
        <v>4</v>
      </c>
      <c r="N14" s="22">
        <v>2.7</v>
      </c>
      <c r="O14" s="23">
        <v>3.4</v>
      </c>
      <c r="P14" s="20">
        <f t="shared" si="4"/>
        <v>3.6500000000000008</v>
      </c>
      <c r="Q14" s="20">
        <f t="shared" si="9"/>
        <v>6.35</v>
      </c>
      <c r="R14" s="24">
        <v>0</v>
      </c>
      <c r="S14" s="1">
        <f t="shared" si="10"/>
        <v>16.950000000000003</v>
      </c>
      <c r="T14" s="25">
        <f t="shared" si="6"/>
        <v>4</v>
      </c>
    </row>
    <row r="15" spans="1:20" x14ac:dyDescent="0.25">
      <c r="A15" s="33">
        <v>12</v>
      </c>
      <c r="B15" s="36" t="s">
        <v>33</v>
      </c>
      <c r="C15" s="15">
        <v>1.8</v>
      </c>
      <c r="D15" s="16">
        <v>1.1000000000000001</v>
      </c>
      <c r="E15" s="17">
        <f t="shared" si="7"/>
        <v>2.9000000000000004</v>
      </c>
      <c r="F15" s="18">
        <v>3.9</v>
      </c>
      <c r="G15" s="19">
        <v>4.0999999999999996</v>
      </c>
      <c r="H15" s="19">
        <v>3.6</v>
      </c>
      <c r="I15" s="31">
        <v>4.2</v>
      </c>
      <c r="J15" s="20">
        <f t="shared" si="3"/>
        <v>4.0000000000000009</v>
      </c>
      <c r="K15" s="37">
        <f t="shared" si="8"/>
        <v>5.9999999999999991</v>
      </c>
      <c r="L15" s="21">
        <v>4.7</v>
      </c>
      <c r="M15" s="22">
        <v>5</v>
      </c>
      <c r="N15" s="22">
        <v>5.0999999999999996</v>
      </c>
      <c r="O15" s="23">
        <v>5.0999999999999996</v>
      </c>
      <c r="P15" s="20">
        <f t="shared" si="4"/>
        <v>5.0499999999999989</v>
      </c>
      <c r="Q15" s="20">
        <f t="shared" si="9"/>
        <v>4.9500000000000011</v>
      </c>
      <c r="R15" s="24">
        <v>0</v>
      </c>
      <c r="S15" s="1">
        <f t="shared" si="10"/>
        <v>13.85</v>
      </c>
      <c r="T15" s="25">
        <f t="shared" si="6"/>
        <v>9</v>
      </c>
    </row>
    <row r="16" spans="1:20" x14ac:dyDescent="0.25">
      <c r="A16" s="33">
        <v>13</v>
      </c>
      <c r="B16" s="35" t="s">
        <v>34</v>
      </c>
      <c r="C16" s="15">
        <v>2.4</v>
      </c>
      <c r="D16" s="16">
        <v>2.5</v>
      </c>
      <c r="E16" s="17">
        <f t="shared" si="7"/>
        <v>4.9000000000000004</v>
      </c>
      <c r="F16" s="18">
        <v>3.1</v>
      </c>
      <c r="G16" s="19">
        <v>2.5</v>
      </c>
      <c r="H16" s="19">
        <v>3</v>
      </c>
      <c r="I16" s="31">
        <v>2.9</v>
      </c>
      <c r="J16" s="20">
        <f t="shared" si="3"/>
        <v>2.95</v>
      </c>
      <c r="K16" s="37">
        <f t="shared" si="8"/>
        <v>7.05</v>
      </c>
      <c r="L16" s="21">
        <v>3.9</v>
      </c>
      <c r="M16" s="22">
        <v>3.3</v>
      </c>
      <c r="N16" s="22">
        <v>2.8</v>
      </c>
      <c r="O16" s="23">
        <v>2.8</v>
      </c>
      <c r="P16" s="20">
        <f t="shared" si="4"/>
        <v>3.0500000000000003</v>
      </c>
      <c r="Q16" s="20">
        <f t="shared" si="9"/>
        <v>6.9499999999999993</v>
      </c>
      <c r="R16" s="24">
        <v>0</v>
      </c>
      <c r="S16" s="1">
        <f t="shared" si="10"/>
        <v>18.899999999999999</v>
      </c>
      <c r="T16" s="25">
        <f t="shared" si="6"/>
        <v>2</v>
      </c>
    </row>
    <row r="17" spans="1:20" x14ac:dyDescent="0.25">
      <c r="F17" s="4"/>
      <c r="G17" s="4"/>
      <c r="H17" s="4"/>
      <c r="I17" s="4"/>
    </row>
    <row r="18" spans="1:20" x14ac:dyDescent="0.25">
      <c r="A18" s="81" t="s">
        <v>21</v>
      </c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</row>
    <row r="19" spans="1:20" x14ac:dyDescent="0.25">
      <c r="A19" s="80" t="s">
        <v>20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</row>
    <row r="20" spans="1:20" ht="60" x14ac:dyDescent="0.25">
      <c r="A20" s="5" t="s">
        <v>0</v>
      </c>
      <c r="B20" s="5" t="s">
        <v>1</v>
      </c>
      <c r="C20" s="6" t="s">
        <v>2</v>
      </c>
      <c r="D20" s="7" t="s">
        <v>3</v>
      </c>
      <c r="E20" s="8" t="s">
        <v>4</v>
      </c>
      <c r="F20" s="9" t="s">
        <v>5</v>
      </c>
      <c r="G20" s="10" t="s">
        <v>6</v>
      </c>
      <c r="H20" s="10" t="s">
        <v>19</v>
      </c>
      <c r="I20" s="32" t="s">
        <v>135</v>
      </c>
      <c r="J20" s="8" t="s">
        <v>7</v>
      </c>
      <c r="K20" s="2" t="s">
        <v>8</v>
      </c>
      <c r="L20" s="11" t="s">
        <v>9</v>
      </c>
      <c r="M20" s="12" t="s">
        <v>10</v>
      </c>
      <c r="N20" s="12" t="s">
        <v>11</v>
      </c>
      <c r="O20" s="13" t="s">
        <v>136</v>
      </c>
      <c r="P20" s="8" t="s">
        <v>12</v>
      </c>
      <c r="Q20" s="8" t="s">
        <v>13</v>
      </c>
      <c r="R20" s="14" t="s">
        <v>14</v>
      </c>
      <c r="S20" s="3" t="s">
        <v>15</v>
      </c>
      <c r="T20" s="14" t="s">
        <v>16</v>
      </c>
    </row>
    <row r="21" spans="1:20" x14ac:dyDescent="0.25">
      <c r="A21" s="33">
        <v>14</v>
      </c>
      <c r="B21" s="27" t="s">
        <v>26</v>
      </c>
      <c r="C21" s="15">
        <v>1.2</v>
      </c>
      <c r="D21" s="16">
        <v>0</v>
      </c>
      <c r="E21" s="17">
        <f t="shared" ref="E21:E33" si="11">SUM(C21:D21)</f>
        <v>1.2</v>
      </c>
      <c r="F21" s="18">
        <v>5.5</v>
      </c>
      <c r="G21" s="19">
        <v>5.2</v>
      </c>
      <c r="H21" s="19">
        <v>4.9000000000000004</v>
      </c>
      <c r="I21" s="31">
        <v>4.7</v>
      </c>
      <c r="J21" s="20">
        <f>(SUM(F21:I21)-MAX(F21:I21)-MIN(F21:I21))/2</f>
        <v>5.0500000000000007</v>
      </c>
      <c r="K21" s="37">
        <f t="shared" ref="K21:K33" si="12">(10-J21)</f>
        <v>4.9499999999999993</v>
      </c>
      <c r="L21" s="21">
        <v>7.5</v>
      </c>
      <c r="M21" s="22">
        <v>6.7</v>
      </c>
      <c r="N21" s="22">
        <v>6.2</v>
      </c>
      <c r="O21" s="23">
        <v>5.6</v>
      </c>
      <c r="P21" s="20">
        <f t="shared" ref="P21:P33" si="13">(SUM(L21:O21)-MAX(L21:O21)-MIN(L21:O21))/2</f>
        <v>6.45</v>
      </c>
      <c r="Q21" s="20">
        <f>10-P21</f>
        <v>3.55</v>
      </c>
      <c r="R21" s="24">
        <v>0</v>
      </c>
      <c r="S21" s="1">
        <f t="shared" ref="S21:S33" si="14">E21+K21+Q21-R21</f>
        <v>9.6999999999999993</v>
      </c>
      <c r="T21" s="25">
        <f>_xlfn.RANK.EQ(S21,$S$21:$S$33,0)</f>
        <v>12</v>
      </c>
    </row>
    <row r="22" spans="1:20" x14ac:dyDescent="0.25">
      <c r="A22" s="33">
        <v>15</v>
      </c>
      <c r="B22" s="34" t="s">
        <v>27</v>
      </c>
      <c r="C22" s="15">
        <v>2.8</v>
      </c>
      <c r="D22" s="16">
        <v>1.9</v>
      </c>
      <c r="E22" s="17">
        <f t="shared" si="11"/>
        <v>4.6999999999999993</v>
      </c>
      <c r="F22" s="18">
        <v>4.3</v>
      </c>
      <c r="G22" s="19">
        <v>4.5999999999999996</v>
      </c>
      <c r="H22" s="19">
        <v>4.8</v>
      </c>
      <c r="I22" s="31">
        <v>3.8</v>
      </c>
      <c r="J22" s="20">
        <f t="shared" ref="J22:J33" si="15">(SUM(F22:I22)-MAX(F22:I22)-MIN(F22:I22))/2</f>
        <v>4.4499999999999993</v>
      </c>
      <c r="K22" s="37">
        <f t="shared" si="12"/>
        <v>5.5500000000000007</v>
      </c>
      <c r="L22" s="21">
        <v>4.9000000000000004</v>
      </c>
      <c r="M22" s="22">
        <v>4.2</v>
      </c>
      <c r="N22" s="22">
        <v>3.8</v>
      </c>
      <c r="O22" s="23">
        <v>3.7</v>
      </c>
      <c r="P22" s="20">
        <f t="shared" si="13"/>
        <v>4</v>
      </c>
      <c r="Q22" s="20">
        <f t="shared" ref="Q22:Q33" si="16">10-P22</f>
        <v>6</v>
      </c>
      <c r="R22" s="24">
        <v>0</v>
      </c>
      <c r="S22" s="1">
        <f t="shared" si="14"/>
        <v>16.25</v>
      </c>
      <c r="T22" s="25">
        <f t="shared" ref="T22:T33" si="17">_xlfn.RANK.EQ(S22,$S$21:$S$33,0)</f>
        <v>4</v>
      </c>
    </row>
    <row r="23" spans="1:20" x14ac:dyDescent="0.25">
      <c r="A23" s="33">
        <v>16</v>
      </c>
      <c r="B23" s="28" t="s">
        <v>28</v>
      </c>
      <c r="C23" s="15">
        <v>3.1</v>
      </c>
      <c r="D23" s="16">
        <v>1.3</v>
      </c>
      <c r="E23" s="17">
        <f t="shared" si="11"/>
        <v>4.4000000000000004</v>
      </c>
      <c r="F23" s="18">
        <v>3.8</v>
      </c>
      <c r="G23" s="19">
        <v>3.1</v>
      </c>
      <c r="H23" s="19">
        <v>3</v>
      </c>
      <c r="I23" s="31">
        <v>2.7</v>
      </c>
      <c r="J23" s="20">
        <f t="shared" si="15"/>
        <v>3.0500000000000003</v>
      </c>
      <c r="K23" s="37">
        <f t="shared" si="12"/>
        <v>6.9499999999999993</v>
      </c>
      <c r="L23" s="21">
        <v>3.5</v>
      </c>
      <c r="M23" s="22">
        <v>3.2</v>
      </c>
      <c r="N23" s="22">
        <v>2.9</v>
      </c>
      <c r="O23" s="23">
        <v>2.7</v>
      </c>
      <c r="P23" s="20">
        <f t="shared" si="13"/>
        <v>3.0500000000000003</v>
      </c>
      <c r="Q23" s="20">
        <f t="shared" si="16"/>
        <v>6.9499999999999993</v>
      </c>
      <c r="R23" s="24">
        <v>0</v>
      </c>
      <c r="S23" s="1">
        <f t="shared" si="14"/>
        <v>18.299999999999997</v>
      </c>
      <c r="T23" s="25">
        <f t="shared" si="17"/>
        <v>2</v>
      </c>
    </row>
    <row r="24" spans="1:20" x14ac:dyDescent="0.25">
      <c r="A24" s="33">
        <v>17</v>
      </c>
      <c r="B24" s="35" t="s">
        <v>29</v>
      </c>
      <c r="C24" s="15">
        <v>3.6</v>
      </c>
      <c r="D24" s="16">
        <v>2.1</v>
      </c>
      <c r="E24" s="17">
        <f t="shared" si="11"/>
        <v>5.7</v>
      </c>
      <c r="F24" s="18">
        <v>2</v>
      </c>
      <c r="G24" s="19">
        <v>2.4</v>
      </c>
      <c r="H24" s="19">
        <v>2.2999999999999998</v>
      </c>
      <c r="I24" s="31">
        <v>2.9</v>
      </c>
      <c r="J24" s="20">
        <f t="shared" si="15"/>
        <v>2.3499999999999996</v>
      </c>
      <c r="K24" s="37">
        <f t="shared" si="12"/>
        <v>7.65</v>
      </c>
      <c r="L24" s="21">
        <v>2.5</v>
      </c>
      <c r="M24" s="22">
        <v>3.1</v>
      </c>
      <c r="N24" s="22">
        <v>3.7</v>
      </c>
      <c r="O24" s="23">
        <v>2.4</v>
      </c>
      <c r="P24" s="20">
        <f t="shared" si="13"/>
        <v>2.8</v>
      </c>
      <c r="Q24" s="20">
        <f t="shared" si="16"/>
        <v>7.2</v>
      </c>
      <c r="R24" s="24">
        <v>0</v>
      </c>
      <c r="S24" s="1">
        <f t="shared" si="14"/>
        <v>20.55</v>
      </c>
      <c r="T24" s="25">
        <f t="shared" si="17"/>
        <v>1</v>
      </c>
    </row>
    <row r="25" spans="1:20" x14ac:dyDescent="0.25">
      <c r="A25" s="33">
        <v>18</v>
      </c>
      <c r="B25" s="29" t="s">
        <v>30</v>
      </c>
      <c r="C25" s="15">
        <v>1.6</v>
      </c>
      <c r="D25" s="16">
        <v>1.4</v>
      </c>
      <c r="E25" s="17">
        <f t="shared" si="11"/>
        <v>3</v>
      </c>
      <c r="F25" s="18">
        <v>6.4</v>
      </c>
      <c r="G25" s="19">
        <v>5.8</v>
      </c>
      <c r="H25" s="19">
        <v>5.7</v>
      </c>
      <c r="I25" s="31">
        <v>6.8</v>
      </c>
      <c r="J25" s="20">
        <f t="shared" si="15"/>
        <v>6.1</v>
      </c>
      <c r="K25" s="37">
        <f t="shared" si="12"/>
        <v>3.9000000000000004</v>
      </c>
      <c r="L25" s="21">
        <v>7</v>
      </c>
      <c r="M25" s="22">
        <v>6.7</v>
      </c>
      <c r="N25" s="22">
        <v>6.2</v>
      </c>
      <c r="O25" s="23">
        <v>5.0999999999999996</v>
      </c>
      <c r="P25" s="20">
        <f t="shared" si="13"/>
        <v>6.45</v>
      </c>
      <c r="Q25" s="20">
        <f t="shared" si="16"/>
        <v>3.55</v>
      </c>
      <c r="R25" s="24">
        <v>0.3</v>
      </c>
      <c r="S25" s="1">
        <f t="shared" si="14"/>
        <v>10.149999999999999</v>
      </c>
      <c r="T25" s="25">
        <f t="shared" si="17"/>
        <v>11</v>
      </c>
    </row>
    <row r="26" spans="1:20" x14ac:dyDescent="0.25">
      <c r="A26" s="33">
        <v>19</v>
      </c>
      <c r="B26" s="36" t="s">
        <v>31</v>
      </c>
      <c r="C26" s="15">
        <v>2</v>
      </c>
      <c r="D26" s="16">
        <v>1.4</v>
      </c>
      <c r="E26" s="17">
        <f t="shared" si="11"/>
        <v>3.4</v>
      </c>
      <c r="F26" s="18">
        <v>4.8</v>
      </c>
      <c r="G26" s="19">
        <v>4.4000000000000004</v>
      </c>
      <c r="H26" s="19">
        <v>4.2</v>
      </c>
      <c r="I26" s="31">
        <v>3.9</v>
      </c>
      <c r="J26" s="20">
        <f t="shared" si="15"/>
        <v>4.299999999999998</v>
      </c>
      <c r="K26" s="37">
        <f t="shared" si="12"/>
        <v>5.700000000000002</v>
      </c>
      <c r="L26" s="21">
        <v>3.3</v>
      </c>
      <c r="M26" s="22">
        <v>5.4</v>
      </c>
      <c r="N26" s="22">
        <v>4</v>
      </c>
      <c r="O26" s="23">
        <v>4.5999999999999996</v>
      </c>
      <c r="P26" s="20">
        <f t="shared" si="13"/>
        <v>4.2999999999999989</v>
      </c>
      <c r="Q26" s="20">
        <f t="shared" si="16"/>
        <v>5.7000000000000011</v>
      </c>
      <c r="R26" s="24">
        <v>0</v>
      </c>
      <c r="S26" s="1">
        <f t="shared" si="14"/>
        <v>14.800000000000002</v>
      </c>
      <c r="T26" s="25">
        <f t="shared" si="17"/>
        <v>6</v>
      </c>
    </row>
    <row r="27" spans="1:20" x14ac:dyDescent="0.25">
      <c r="A27" s="33">
        <v>20</v>
      </c>
      <c r="B27" s="35" t="s">
        <v>32</v>
      </c>
      <c r="C27" s="15">
        <v>1.2</v>
      </c>
      <c r="D27" s="16">
        <v>1</v>
      </c>
      <c r="E27" s="17">
        <f t="shared" si="11"/>
        <v>2.2000000000000002</v>
      </c>
      <c r="F27" s="18">
        <v>7.2</v>
      </c>
      <c r="G27" s="19">
        <v>6.4</v>
      </c>
      <c r="H27" s="19">
        <v>5.7</v>
      </c>
      <c r="I27" s="31">
        <v>6</v>
      </c>
      <c r="J27" s="20">
        <f t="shared" si="15"/>
        <v>6.2000000000000011</v>
      </c>
      <c r="K27" s="37">
        <f t="shared" si="12"/>
        <v>3.7999999999999989</v>
      </c>
      <c r="L27" s="21">
        <v>5.7</v>
      </c>
      <c r="M27" s="22">
        <v>5.0999999999999996</v>
      </c>
      <c r="N27" s="22">
        <v>5.2</v>
      </c>
      <c r="O27" s="23">
        <v>6.4</v>
      </c>
      <c r="P27" s="20">
        <f t="shared" si="13"/>
        <v>5.4499999999999993</v>
      </c>
      <c r="Q27" s="20">
        <f t="shared" si="16"/>
        <v>4.5500000000000007</v>
      </c>
      <c r="R27" s="24">
        <v>0</v>
      </c>
      <c r="S27" s="1">
        <f t="shared" si="14"/>
        <v>10.55</v>
      </c>
      <c r="T27" s="25">
        <f t="shared" si="17"/>
        <v>10</v>
      </c>
    </row>
    <row r="28" spans="1:20" x14ac:dyDescent="0.25">
      <c r="A28" s="33">
        <v>21</v>
      </c>
      <c r="B28" s="29" t="s">
        <v>33</v>
      </c>
      <c r="C28" s="15">
        <v>2.1</v>
      </c>
      <c r="D28" s="16">
        <v>0.5</v>
      </c>
      <c r="E28" s="17">
        <f t="shared" si="11"/>
        <v>2.6</v>
      </c>
      <c r="F28" s="18">
        <v>3.8</v>
      </c>
      <c r="G28" s="19">
        <v>4.8</v>
      </c>
      <c r="H28" s="19">
        <v>5</v>
      </c>
      <c r="I28" s="31">
        <v>5</v>
      </c>
      <c r="J28" s="20">
        <f t="shared" si="15"/>
        <v>4.9000000000000004</v>
      </c>
      <c r="K28" s="37">
        <f t="shared" si="12"/>
        <v>5.0999999999999996</v>
      </c>
      <c r="L28" s="21">
        <v>4.2</v>
      </c>
      <c r="M28" s="22">
        <v>4.5999999999999996</v>
      </c>
      <c r="N28" s="22">
        <v>5.5</v>
      </c>
      <c r="O28" s="23">
        <v>3.2</v>
      </c>
      <c r="P28" s="20">
        <f t="shared" si="13"/>
        <v>4.4000000000000004</v>
      </c>
      <c r="Q28" s="20">
        <f t="shared" si="16"/>
        <v>5.6</v>
      </c>
      <c r="R28" s="24">
        <v>0</v>
      </c>
      <c r="S28" s="1">
        <f t="shared" si="14"/>
        <v>13.299999999999999</v>
      </c>
      <c r="T28" s="25">
        <f t="shared" si="17"/>
        <v>9</v>
      </c>
    </row>
    <row r="29" spans="1:20" x14ac:dyDescent="0.25">
      <c r="A29" s="33">
        <v>22</v>
      </c>
      <c r="B29" s="36" t="s">
        <v>34</v>
      </c>
      <c r="C29" s="15">
        <v>2.8</v>
      </c>
      <c r="D29" s="16">
        <v>2.1</v>
      </c>
      <c r="E29" s="17">
        <f t="shared" si="11"/>
        <v>4.9000000000000004</v>
      </c>
      <c r="F29" s="18">
        <v>3.8</v>
      </c>
      <c r="G29" s="19">
        <v>3.6</v>
      </c>
      <c r="H29" s="19">
        <v>3.1</v>
      </c>
      <c r="I29" s="31">
        <v>3.1</v>
      </c>
      <c r="J29" s="20">
        <f t="shared" si="15"/>
        <v>3.3500000000000005</v>
      </c>
      <c r="K29" s="37">
        <f t="shared" si="12"/>
        <v>6.6499999999999995</v>
      </c>
      <c r="L29" s="21">
        <v>4</v>
      </c>
      <c r="M29" s="22">
        <v>3.4</v>
      </c>
      <c r="N29" s="22">
        <v>4.5</v>
      </c>
      <c r="O29" s="23">
        <v>4.7</v>
      </c>
      <c r="P29" s="20">
        <f t="shared" si="13"/>
        <v>4.2500000000000009</v>
      </c>
      <c r="Q29" s="20">
        <f t="shared" si="16"/>
        <v>5.7499999999999991</v>
      </c>
      <c r="R29" s="24">
        <v>0.3</v>
      </c>
      <c r="S29" s="1">
        <f t="shared" si="14"/>
        <v>17</v>
      </c>
      <c r="T29" s="25">
        <f t="shared" si="17"/>
        <v>3</v>
      </c>
    </row>
    <row r="30" spans="1:20" x14ac:dyDescent="0.25">
      <c r="A30" s="33">
        <v>23</v>
      </c>
      <c r="B30" s="124" t="s">
        <v>23</v>
      </c>
      <c r="C30" s="118">
        <v>0</v>
      </c>
      <c r="D30" s="118">
        <v>0</v>
      </c>
      <c r="E30" s="119">
        <f t="shared" si="11"/>
        <v>0</v>
      </c>
      <c r="F30" s="118">
        <v>0</v>
      </c>
      <c r="G30" s="118">
        <v>0</v>
      </c>
      <c r="H30" s="118">
        <v>0</v>
      </c>
      <c r="I30" s="118">
        <v>0</v>
      </c>
      <c r="J30" s="120">
        <f t="shared" si="15"/>
        <v>0</v>
      </c>
      <c r="K30" s="121">
        <f t="shared" si="12"/>
        <v>10</v>
      </c>
      <c r="L30" s="118">
        <v>0</v>
      </c>
      <c r="M30" s="118">
        <v>0</v>
      </c>
      <c r="N30" s="118">
        <v>0</v>
      </c>
      <c r="O30" s="118">
        <v>0</v>
      </c>
      <c r="P30" s="120">
        <f t="shared" si="13"/>
        <v>0</v>
      </c>
      <c r="Q30" s="120">
        <f t="shared" si="16"/>
        <v>10</v>
      </c>
      <c r="R30" s="122">
        <v>20</v>
      </c>
      <c r="S30" s="123">
        <f t="shared" si="14"/>
        <v>0</v>
      </c>
      <c r="T30" s="116">
        <f t="shared" si="17"/>
        <v>13</v>
      </c>
    </row>
    <row r="31" spans="1:20" x14ac:dyDescent="0.25">
      <c r="A31" s="33">
        <v>24</v>
      </c>
      <c r="B31" s="29" t="s">
        <v>24</v>
      </c>
      <c r="C31" s="15">
        <v>1.6</v>
      </c>
      <c r="D31" s="16">
        <v>1.9</v>
      </c>
      <c r="E31" s="17">
        <f t="shared" si="11"/>
        <v>3.5</v>
      </c>
      <c r="F31" s="18">
        <v>5.6</v>
      </c>
      <c r="G31" s="19">
        <v>4.8</v>
      </c>
      <c r="H31" s="19">
        <v>4.7</v>
      </c>
      <c r="I31" s="31">
        <v>4.5</v>
      </c>
      <c r="J31" s="20">
        <f t="shared" si="15"/>
        <v>4.7499999999999991</v>
      </c>
      <c r="K31" s="37">
        <f t="shared" si="12"/>
        <v>5.2500000000000009</v>
      </c>
      <c r="L31" s="21">
        <v>3.7</v>
      </c>
      <c r="M31" s="22">
        <v>5.4</v>
      </c>
      <c r="N31" s="22">
        <v>5.2</v>
      </c>
      <c r="O31" s="23">
        <v>4.9000000000000004</v>
      </c>
      <c r="P31" s="20">
        <f t="shared" si="13"/>
        <v>5.0500000000000007</v>
      </c>
      <c r="Q31" s="20">
        <f t="shared" si="16"/>
        <v>4.9499999999999993</v>
      </c>
      <c r="R31" s="24">
        <v>0</v>
      </c>
      <c r="S31" s="1">
        <f t="shared" si="14"/>
        <v>13.7</v>
      </c>
      <c r="T31" s="25">
        <f t="shared" si="17"/>
        <v>8</v>
      </c>
    </row>
    <row r="32" spans="1:20" x14ac:dyDescent="0.25">
      <c r="A32" s="33">
        <v>25</v>
      </c>
      <c r="B32" s="36" t="s">
        <v>25</v>
      </c>
      <c r="C32" s="15">
        <v>2.9</v>
      </c>
      <c r="D32" s="16">
        <v>1.1000000000000001</v>
      </c>
      <c r="E32" s="17">
        <f t="shared" si="11"/>
        <v>4</v>
      </c>
      <c r="F32" s="18">
        <v>3.1</v>
      </c>
      <c r="G32" s="19">
        <v>4.3</v>
      </c>
      <c r="H32" s="19">
        <v>5</v>
      </c>
      <c r="I32" s="31">
        <v>4.9000000000000004</v>
      </c>
      <c r="J32" s="20">
        <f t="shared" si="15"/>
        <v>4.6000000000000005</v>
      </c>
      <c r="K32" s="37">
        <f t="shared" si="12"/>
        <v>5.3999999999999995</v>
      </c>
      <c r="L32" s="21">
        <v>3.5</v>
      </c>
      <c r="M32" s="22">
        <v>3.8</v>
      </c>
      <c r="N32" s="22">
        <v>3.9</v>
      </c>
      <c r="O32" s="23">
        <v>3.4</v>
      </c>
      <c r="P32" s="20">
        <f t="shared" si="13"/>
        <v>3.6499999999999995</v>
      </c>
      <c r="Q32" s="20">
        <f t="shared" si="16"/>
        <v>6.3500000000000005</v>
      </c>
      <c r="R32" s="24">
        <v>0</v>
      </c>
      <c r="S32" s="1">
        <f t="shared" si="14"/>
        <v>15.75</v>
      </c>
      <c r="T32" s="25">
        <f t="shared" si="17"/>
        <v>5</v>
      </c>
    </row>
    <row r="33" spans="1:20" x14ac:dyDescent="0.25">
      <c r="A33" s="33">
        <v>26</v>
      </c>
      <c r="B33" s="35" t="s">
        <v>22</v>
      </c>
      <c r="C33" s="15">
        <v>1.9</v>
      </c>
      <c r="D33" s="16">
        <v>0.8</v>
      </c>
      <c r="E33" s="17">
        <f t="shared" si="11"/>
        <v>2.7</v>
      </c>
      <c r="F33" s="18">
        <v>5.6</v>
      </c>
      <c r="G33" s="19">
        <v>4</v>
      </c>
      <c r="H33" s="19">
        <v>4.9000000000000004</v>
      </c>
      <c r="I33" s="31">
        <v>4.7</v>
      </c>
      <c r="J33" s="20">
        <f t="shared" si="15"/>
        <v>4.8</v>
      </c>
      <c r="K33" s="37">
        <f t="shared" si="12"/>
        <v>5.2</v>
      </c>
      <c r="L33" s="21">
        <v>4.0999999999999996</v>
      </c>
      <c r="M33" s="22">
        <v>3.7</v>
      </c>
      <c r="N33" s="22">
        <v>5.0999999999999996</v>
      </c>
      <c r="O33" s="23">
        <v>4.3</v>
      </c>
      <c r="P33" s="20">
        <f t="shared" si="13"/>
        <v>4.1999999999999993</v>
      </c>
      <c r="Q33" s="20">
        <f t="shared" si="16"/>
        <v>5.8000000000000007</v>
      </c>
      <c r="R33" s="24">
        <v>0</v>
      </c>
      <c r="S33" s="1">
        <f t="shared" si="14"/>
        <v>13.700000000000001</v>
      </c>
      <c r="T33" s="25">
        <f t="shared" si="17"/>
        <v>7</v>
      </c>
    </row>
    <row r="35" spans="1:20" x14ac:dyDescent="0.25">
      <c r="A35" s="81" t="s">
        <v>21</v>
      </c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</row>
    <row r="36" spans="1:20" x14ac:dyDescent="0.25">
      <c r="A36" s="80" t="s">
        <v>18</v>
      </c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</row>
    <row r="37" spans="1:20" ht="60" x14ac:dyDescent="0.25">
      <c r="A37" s="5" t="s">
        <v>0</v>
      </c>
      <c r="B37" s="5" t="s">
        <v>1</v>
      </c>
      <c r="C37" s="6" t="s">
        <v>2</v>
      </c>
      <c r="D37" s="7" t="s">
        <v>3</v>
      </c>
      <c r="E37" s="8" t="s">
        <v>4</v>
      </c>
      <c r="F37" s="9" t="s">
        <v>5</v>
      </c>
      <c r="G37" s="10" t="s">
        <v>6</v>
      </c>
      <c r="H37" s="10" t="s">
        <v>19</v>
      </c>
      <c r="I37" s="32" t="s">
        <v>135</v>
      </c>
      <c r="J37" s="8" t="s">
        <v>7</v>
      </c>
      <c r="K37" s="2" t="s">
        <v>8</v>
      </c>
      <c r="L37" s="11" t="s">
        <v>9</v>
      </c>
      <c r="M37" s="12" t="s">
        <v>10</v>
      </c>
      <c r="N37" s="12" t="s">
        <v>11</v>
      </c>
      <c r="O37" s="13" t="s">
        <v>136</v>
      </c>
      <c r="P37" s="8" t="s">
        <v>12</v>
      </c>
      <c r="Q37" s="8" t="s">
        <v>13</v>
      </c>
      <c r="R37" s="14" t="s">
        <v>14</v>
      </c>
      <c r="S37" s="3" t="s">
        <v>15</v>
      </c>
      <c r="T37" s="14" t="s">
        <v>16</v>
      </c>
    </row>
    <row r="38" spans="1:20" x14ac:dyDescent="0.25">
      <c r="A38" s="33">
        <v>27</v>
      </c>
      <c r="B38" s="27" t="s">
        <v>30</v>
      </c>
      <c r="C38" s="15">
        <v>1.1000000000000001</v>
      </c>
      <c r="D38" s="16">
        <v>0.8</v>
      </c>
      <c r="E38" s="17">
        <f t="shared" ref="E38:E50" si="18">SUM(C38:D38)</f>
        <v>1.9000000000000001</v>
      </c>
      <c r="F38" s="18">
        <v>6.7</v>
      </c>
      <c r="G38" s="19">
        <v>6.2</v>
      </c>
      <c r="H38" s="19">
        <v>5.6</v>
      </c>
      <c r="I38" s="31">
        <v>5.2</v>
      </c>
      <c r="J38" s="20">
        <f t="shared" ref="J38:J50" si="19">(SUM(F38:I38)-MAX(F38:I38)-MIN(F38:I38))/2</f>
        <v>5.9</v>
      </c>
      <c r="K38" s="37">
        <f t="shared" ref="K38:K50" si="20">(10-J38)</f>
        <v>4.0999999999999996</v>
      </c>
      <c r="L38" s="21">
        <v>6.8</v>
      </c>
      <c r="M38" s="22">
        <v>5.8</v>
      </c>
      <c r="N38" s="22">
        <v>5.7</v>
      </c>
      <c r="O38" s="23">
        <v>5.8</v>
      </c>
      <c r="P38" s="20">
        <f t="shared" ref="P38:P50" si="21">(SUM(L38:O38)-MAX(L38:O38)-MIN(L38:O38))/2</f>
        <v>5.8000000000000007</v>
      </c>
      <c r="Q38" s="20">
        <f>10-P38</f>
        <v>4.1999999999999993</v>
      </c>
      <c r="R38" s="24">
        <v>0</v>
      </c>
      <c r="S38" s="1">
        <f t="shared" ref="S38:S50" si="22">E38+K38+Q38-R38</f>
        <v>10.199999999999999</v>
      </c>
      <c r="T38" s="25">
        <f>_xlfn.RANK.EQ(S38,$S$38:$S$50,0)</f>
        <v>11</v>
      </c>
    </row>
    <row r="39" spans="1:20" x14ac:dyDescent="0.25">
      <c r="A39" s="33">
        <v>28</v>
      </c>
      <c r="B39" s="34" t="s">
        <v>31</v>
      </c>
      <c r="C39" s="15">
        <v>1.4</v>
      </c>
      <c r="D39" s="16">
        <v>0.6</v>
      </c>
      <c r="E39" s="17">
        <f t="shared" si="18"/>
        <v>2</v>
      </c>
      <c r="F39" s="18">
        <v>5.0999999999999996</v>
      </c>
      <c r="G39" s="19">
        <v>5.0999999999999996</v>
      </c>
      <c r="H39" s="19">
        <v>5.3</v>
      </c>
      <c r="I39" s="31">
        <v>5.4</v>
      </c>
      <c r="J39" s="20">
        <f t="shared" si="19"/>
        <v>5.1999999999999993</v>
      </c>
      <c r="K39" s="37">
        <f t="shared" si="20"/>
        <v>4.8000000000000007</v>
      </c>
      <c r="L39" s="21">
        <v>6.2</v>
      </c>
      <c r="M39" s="22">
        <v>6.6</v>
      </c>
      <c r="N39" s="22">
        <v>5.9</v>
      </c>
      <c r="O39" s="23">
        <v>5.8</v>
      </c>
      <c r="P39" s="20">
        <f t="shared" si="21"/>
        <v>6.0500000000000025</v>
      </c>
      <c r="Q39" s="20">
        <f t="shared" ref="Q39:Q50" si="23">10-P39</f>
        <v>3.9499999999999975</v>
      </c>
      <c r="R39" s="24">
        <v>0</v>
      </c>
      <c r="S39" s="1">
        <f t="shared" si="22"/>
        <v>10.749999999999998</v>
      </c>
      <c r="T39" s="25">
        <f t="shared" ref="T39:T50" si="24">_xlfn.RANK.EQ(S39,$S$38:$S$50,0)</f>
        <v>10</v>
      </c>
    </row>
    <row r="40" spans="1:20" x14ac:dyDescent="0.25">
      <c r="A40" s="33">
        <v>29</v>
      </c>
      <c r="B40" s="28" t="s">
        <v>32</v>
      </c>
      <c r="C40" s="15">
        <v>1.5</v>
      </c>
      <c r="D40" s="16">
        <v>0.8</v>
      </c>
      <c r="E40" s="17">
        <f t="shared" si="18"/>
        <v>2.2999999999999998</v>
      </c>
      <c r="F40" s="18">
        <v>5.6</v>
      </c>
      <c r="G40" s="19">
        <v>5.6</v>
      </c>
      <c r="H40" s="19">
        <v>4.9000000000000004</v>
      </c>
      <c r="I40" s="31">
        <v>5.3</v>
      </c>
      <c r="J40" s="20">
        <f t="shared" si="19"/>
        <v>5.4500000000000011</v>
      </c>
      <c r="K40" s="37">
        <f t="shared" si="20"/>
        <v>4.5499999999999989</v>
      </c>
      <c r="L40" s="21">
        <v>5.3</v>
      </c>
      <c r="M40" s="22">
        <v>5</v>
      </c>
      <c r="N40" s="22">
        <v>4.5</v>
      </c>
      <c r="O40" s="23">
        <v>4.4000000000000004</v>
      </c>
      <c r="P40" s="20">
        <f t="shared" si="21"/>
        <v>4.7500000000000009</v>
      </c>
      <c r="Q40" s="20">
        <f t="shared" si="23"/>
        <v>5.2499999999999991</v>
      </c>
      <c r="R40" s="24">
        <v>0</v>
      </c>
      <c r="S40" s="1">
        <f t="shared" si="22"/>
        <v>12.099999999999998</v>
      </c>
      <c r="T40" s="25">
        <f t="shared" si="24"/>
        <v>9</v>
      </c>
    </row>
    <row r="41" spans="1:20" x14ac:dyDescent="0.25">
      <c r="A41" s="33">
        <v>30</v>
      </c>
      <c r="B41" s="35" t="s">
        <v>33</v>
      </c>
      <c r="C41" s="15">
        <v>2.2000000000000002</v>
      </c>
      <c r="D41" s="16">
        <v>0.5</v>
      </c>
      <c r="E41" s="17">
        <f t="shared" si="18"/>
        <v>2.7</v>
      </c>
      <c r="F41" s="18">
        <v>5.8</v>
      </c>
      <c r="G41" s="19">
        <v>4.8</v>
      </c>
      <c r="H41" s="19">
        <v>4.2</v>
      </c>
      <c r="I41" s="31">
        <v>3.1</v>
      </c>
      <c r="J41" s="20">
        <f t="shared" si="19"/>
        <v>4.5000000000000009</v>
      </c>
      <c r="K41" s="37">
        <f t="shared" si="20"/>
        <v>5.4999999999999991</v>
      </c>
      <c r="L41" s="21">
        <v>3.1</v>
      </c>
      <c r="M41" s="22">
        <v>3.9</v>
      </c>
      <c r="N41" s="22">
        <v>4.9000000000000004</v>
      </c>
      <c r="O41" s="23">
        <v>4.5</v>
      </c>
      <c r="P41" s="20">
        <f t="shared" si="21"/>
        <v>4.1999999999999993</v>
      </c>
      <c r="Q41" s="20">
        <f t="shared" si="23"/>
        <v>5.8000000000000007</v>
      </c>
      <c r="R41" s="24">
        <v>0</v>
      </c>
      <c r="S41" s="1">
        <f t="shared" si="22"/>
        <v>14</v>
      </c>
      <c r="T41" s="25">
        <f t="shared" si="24"/>
        <v>6</v>
      </c>
    </row>
    <row r="42" spans="1:20" x14ac:dyDescent="0.25">
      <c r="A42" s="33">
        <v>31</v>
      </c>
      <c r="B42" s="29" t="s">
        <v>34</v>
      </c>
      <c r="C42" s="15">
        <v>1.7</v>
      </c>
      <c r="D42" s="16">
        <v>1.6</v>
      </c>
      <c r="E42" s="17">
        <f t="shared" si="18"/>
        <v>3.3</v>
      </c>
      <c r="F42" s="18">
        <v>3.4</v>
      </c>
      <c r="G42" s="19">
        <v>3.3</v>
      </c>
      <c r="H42" s="19">
        <v>3.2</v>
      </c>
      <c r="I42" s="31">
        <v>3.1</v>
      </c>
      <c r="J42" s="20">
        <f t="shared" si="19"/>
        <v>3.2499999999999991</v>
      </c>
      <c r="K42" s="37">
        <f t="shared" si="20"/>
        <v>6.7500000000000009</v>
      </c>
      <c r="L42" s="21">
        <v>3.4</v>
      </c>
      <c r="M42" s="22">
        <v>3.4</v>
      </c>
      <c r="N42" s="22">
        <v>3.5</v>
      </c>
      <c r="O42" s="23">
        <v>2.9</v>
      </c>
      <c r="P42" s="20">
        <f t="shared" si="21"/>
        <v>3.4000000000000004</v>
      </c>
      <c r="Q42" s="20">
        <f t="shared" si="23"/>
        <v>6.6</v>
      </c>
      <c r="R42" s="24">
        <v>0</v>
      </c>
      <c r="S42" s="1">
        <f t="shared" si="22"/>
        <v>16.649999999999999</v>
      </c>
      <c r="T42" s="25">
        <f t="shared" si="24"/>
        <v>3</v>
      </c>
    </row>
    <row r="43" spans="1:20" x14ac:dyDescent="0.25">
      <c r="A43" s="33">
        <v>32</v>
      </c>
      <c r="B43" s="125" t="s">
        <v>23</v>
      </c>
      <c r="C43" s="118">
        <v>0</v>
      </c>
      <c r="D43" s="118">
        <v>0</v>
      </c>
      <c r="E43" s="119">
        <f t="shared" si="18"/>
        <v>0</v>
      </c>
      <c r="F43" s="118">
        <v>0</v>
      </c>
      <c r="G43" s="118">
        <v>0</v>
      </c>
      <c r="H43" s="118">
        <v>0</v>
      </c>
      <c r="I43" s="118">
        <v>0</v>
      </c>
      <c r="J43" s="120">
        <f t="shared" si="19"/>
        <v>0</v>
      </c>
      <c r="K43" s="121">
        <f t="shared" si="20"/>
        <v>10</v>
      </c>
      <c r="L43" s="118">
        <v>0</v>
      </c>
      <c r="M43" s="118">
        <v>0</v>
      </c>
      <c r="N43" s="118">
        <v>0</v>
      </c>
      <c r="O43" s="118">
        <v>0</v>
      </c>
      <c r="P43" s="120">
        <f t="shared" si="21"/>
        <v>0</v>
      </c>
      <c r="Q43" s="120">
        <f t="shared" si="23"/>
        <v>10</v>
      </c>
      <c r="R43" s="122">
        <v>20</v>
      </c>
      <c r="S43" s="123">
        <f t="shared" si="22"/>
        <v>0</v>
      </c>
      <c r="T43" s="116">
        <f t="shared" si="24"/>
        <v>13</v>
      </c>
    </row>
    <row r="44" spans="1:20" x14ac:dyDescent="0.25">
      <c r="A44" s="33">
        <v>33</v>
      </c>
      <c r="B44" s="35" t="s">
        <v>24</v>
      </c>
      <c r="C44" s="15">
        <v>1.3</v>
      </c>
      <c r="D44" s="16">
        <v>0.8</v>
      </c>
      <c r="E44" s="17">
        <f t="shared" si="18"/>
        <v>2.1</v>
      </c>
      <c r="F44" s="18">
        <v>6.3</v>
      </c>
      <c r="G44" s="19">
        <v>4.5</v>
      </c>
      <c r="H44" s="19">
        <v>4.4000000000000004</v>
      </c>
      <c r="I44" s="31">
        <v>4.4000000000000004</v>
      </c>
      <c r="J44" s="20">
        <f t="shared" si="19"/>
        <v>4.45</v>
      </c>
      <c r="K44" s="37">
        <f t="shared" si="20"/>
        <v>5.55</v>
      </c>
      <c r="L44" s="21">
        <v>4.9000000000000004</v>
      </c>
      <c r="M44" s="22">
        <v>3.7</v>
      </c>
      <c r="N44" s="22">
        <v>4</v>
      </c>
      <c r="O44" s="23">
        <v>4.7</v>
      </c>
      <c r="P44" s="20">
        <f t="shared" si="21"/>
        <v>4.3499999999999996</v>
      </c>
      <c r="Q44" s="20">
        <f t="shared" si="23"/>
        <v>5.65</v>
      </c>
      <c r="R44" s="24">
        <v>0</v>
      </c>
      <c r="S44" s="1">
        <f t="shared" si="22"/>
        <v>13.3</v>
      </c>
      <c r="T44" s="25">
        <f t="shared" si="24"/>
        <v>8</v>
      </c>
    </row>
    <row r="45" spans="1:20" x14ac:dyDescent="0.25">
      <c r="A45" s="33">
        <v>34</v>
      </c>
      <c r="B45" s="29" t="s">
        <v>25</v>
      </c>
      <c r="C45" s="15">
        <v>2</v>
      </c>
      <c r="D45" s="16">
        <v>0.6</v>
      </c>
      <c r="E45" s="17">
        <f t="shared" si="18"/>
        <v>2.6</v>
      </c>
      <c r="F45" s="18">
        <v>4.5999999999999996</v>
      </c>
      <c r="G45" s="19">
        <v>4.5999999999999996</v>
      </c>
      <c r="H45" s="19">
        <v>4.8</v>
      </c>
      <c r="I45" s="31">
        <v>2.8</v>
      </c>
      <c r="J45" s="20">
        <f t="shared" si="19"/>
        <v>4.5999999999999996</v>
      </c>
      <c r="K45" s="37">
        <f t="shared" si="20"/>
        <v>5.4</v>
      </c>
      <c r="L45" s="21">
        <v>3.9</v>
      </c>
      <c r="M45" s="22">
        <v>3.6</v>
      </c>
      <c r="N45" s="22">
        <v>3.8</v>
      </c>
      <c r="O45" s="23">
        <v>3.8</v>
      </c>
      <c r="P45" s="20">
        <f t="shared" si="21"/>
        <v>3.8000000000000007</v>
      </c>
      <c r="Q45" s="20">
        <f t="shared" si="23"/>
        <v>6.1999999999999993</v>
      </c>
      <c r="R45" s="24">
        <v>0</v>
      </c>
      <c r="S45" s="1">
        <f t="shared" si="22"/>
        <v>14.2</v>
      </c>
      <c r="T45" s="25">
        <f t="shared" si="24"/>
        <v>5</v>
      </c>
    </row>
    <row r="46" spans="1:20" x14ac:dyDescent="0.25">
      <c r="A46" s="33">
        <v>35</v>
      </c>
      <c r="B46" s="36" t="s">
        <v>22</v>
      </c>
      <c r="C46" s="15">
        <v>1.4</v>
      </c>
      <c r="D46" s="16">
        <v>1.3</v>
      </c>
      <c r="E46" s="17">
        <f t="shared" si="18"/>
        <v>2.7</v>
      </c>
      <c r="F46" s="18">
        <v>4.4000000000000004</v>
      </c>
      <c r="G46" s="19">
        <v>3.5</v>
      </c>
      <c r="H46" s="19">
        <v>5.0999999999999996</v>
      </c>
      <c r="I46" s="31">
        <v>4.8</v>
      </c>
      <c r="J46" s="20">
        <f t="shared" si="19"/>
        <v>4.6000000000000005</v>
      </c>
      <c r="K46" s="37">
        <f t="shared" si="20"/>
        <v>5.3999999999999995</v>
      </c>
      <c r="L46" s="21">
        <v>3.4</v>
      </c>
      <c r="M46" s="22">
        <v>4.7</v>
      </c>
      <c r="N46" s="22">
        <v>4.4000000000000004</v>
      </c>
      <c r="O46" s="23">
        <v>4.7</v>
      </c>
      <c r="P46" s="20">
        <f t="shared" si="21"/>
        <v>4.55</v>
      </c>
      <c r="Q46" s="20">
        <f t="shared" si="23"/>
        <v>5.45</v>
      </c>
      <c r="R46" s="24">
        <v>0</v>
      </c>
      <c r="S46" s="1">
        <f t="shared" si="22"/>
        <v>13.55</v>
      </c>
      <c r="T46" s="25">
        <f t="shared" si="24"/>
        <v>7</v>
      </c>
    </row>
    <row r="47" spans="1:20" x14ac:dyDescent="0.25">
      <c r="A47" s="33">
        <v>36</v>
      </c>
      <c r="B47" s="35" t="s">
        <v>26</v>
      </c>
      <c r="C47" s="15">
        <v>0.1</v>
      </c>
      <c r="D47" s="16">
        <v>0</v>
      </c>
      <c r="E47" s="17">
        <f t="shared" si="18"/>
        <v>0.1</v>
      </c>
      <c r="F47" s="18">
        <v>5</v>
      </c>
      <c r="G47" s="19">
        <v>4.8</v>
      </c>
      <c r="H47" s="19">
        <v>5.3</v>
      </c>
      <c r="I47" s="31">
        <v>6.4</v>
      </c>
      <c r="J47" s="20">
        <f t="shared" si="19"/>
        <v>5.15</v>
      </c>
      <c r="K47" s="37">
        <f t="shared" si="20"/>
        <v>4.8499999999999996</v>
      </c>
      <c r="L47" s="21">
        <v>6.9</v>
      </c>
      <c r="M47" s="22">
        <v>5.7</v>
      </c>
      <c r="N47" s="22">
        <v>5.6</v>
      </c>
      <c r="O47" s="23">
        <v>4.8</v>
      </c>
      <c r="P47" s="20">
        <f t="shared" si="21"/>
        <v>5.65</v>
      </c>
      <c r="Q47" s="20">
        <f t="shared" si="23"/>
        <v>4.3499999999999996</v>
      </c>
      <c r="R47" s="24">
        <v>0.3</v>
      </c>
      <c r="S47" s="1">
        <f t="shared" si="22"/>
        <v>8.9999999999999982</v>
      </c>
      <c r="T47" s="25">
        <f t="shared" si="24"/>
        <v>12</v>
      </c>
    </row>
    <row r="48" spans="1:20" x14ac:dyDescent="0.25">
      <c r="A48" s="33">
        <v>37</v>
      </c>
      <c r="B48" s="34" t="s">
        <v>27</v>
      </c>
      <c r="C48" s="15">
        <v>2.5</v>
      </c>
      <c r="D48" s="16">
        <v>2.7</v>
      </c>
      <c r="E48" s="17">
        <f t="shared" si="18"/>
        <v>5.2</v>
      </c>
      <c r="F48" s="18">
        <v>4.2</v>
      </c>
      <c r="G48" s="19">
        <v>4</v>
      </c>
      <c r="H48" s="19">
        <v>4</v>
      </c>
      <c r="I48" s="31">
        <v>4.5999999999999996</v>
      </c>
      <c r="J48" s="20">
        <f t="shared" si="19"/>
        <v>4.0999999999999988</v>
      </c>
      <c r="K48" s="37">
        <f t="shared" si="20"/>
        <v>5.9000000000000012</v>
      </c>
      <c r="L48" s="21">
        <v>4.0999999999999996</v>
      </c>
      <c r="M48" s="22">
        <v>3.8</v>
      </c>
      <c r="N48" s="22">
        <v>3.5</v>
      </c>
      <c r="O48" s="23">
        <v>3.5</v>
      </c>
      <c r="P48" s="20">
        <f t="shared" si="21"/>
        <v>3.6499999999999995</v>
      </c>
      <c r="Q48" s="20">
        <f t="shared" si="23"/>
        <v>6.3500000000000005</v>
      </c>
      <c r="R48" s="24">
        <v>0</v>
      </c>
      <c r="S48" s="1">
        <f t="shared" si="22"/>
        <v>17.450000000000003</v>
      </c>
      <c r="T48" s="25">
        <f t="shared" si="24"/>
        <v>2</v>
      </c>
    </row>
    <row r="49" spans="1:20" x14ac:dyDescent="0.25">
      <c r="A49" s="33">
        <v>38</v>
      </c>
      <c r="B49" s="28" t="s">
        <v>28</v>
      </c>
      <c r="C49" s="15">
        <v>2.1</v>
      </c>
      <c r="D49" s="16">
        <v>0.7</v>
      </c>
      <c r="E49" s="17">
        <f t="shared" si="18"/>
        <v>2.8</v>
      </c>
      <c r="F49" s="18">
        <v>4.4000000000000004</v>
      </c>
      <c r="G49" s="19">
        <v>3.7</v>
      </c>
      <c r="H49" s="19">
        <v>3.7</v>
      </c>
      <c r="I49" s="31">
        <v>3.5</v>
      </c>
      <c r="J49" s="20">
        <f t="shared" si="19"/>
        <v>3.7</v>
      </c>
      <c r="K49" s="37">
        <f t="shared" si="20"/>
        <v>6.3</v>
      </c>
      <c r="L49" s="21">
        <v>4.5</v>
      </c>
      <c r="M49" s="22">
        <v>3.9</v>
      </c>
      <c r="N49" s="22">
        <v>4.4000000000000004</v>
      </c>
      <c r="O49" s="23">
        <v>4</v>
      </c>
      <c r="P49" s="20">
        <f t="shared" si="21"/>
        <v>4.2</v>
      </c>
      <c r="Q49" s="20">
        <f t="shared" si="23"/>
        <v>5.8</v>
      </c>
      <c r="R49" s="24">
        <v>0</v>
      </c>
      <c r="S49" s="1">
        <f t="shared" si="22"/>
        <v>14.899999999999999</v>
      </c>
      <c r="T49" s="25">
        <f t="shared" si="24"/>
        <v>4</v>
      </c>
    </row>
    <row r="50" spans="1:20" x14ac:dyDescent="0.25">
      <c r="A50" s="33">
        <v>39</v>
      </c>
      <c r="B50" s="35" t="s">
        <v>29</v>
      </c>
      <c r="C50" s="15">
        <v>2.9</v>
      </c>
      <c r="D50" s="16">
        <v>1.8</v>
      </c>
      <c r="E50" s="17">
        <f t="shared" si="18"/>
        <v>4.7</v>
      </c>
      <c r="F50" s="18">
        <v>3.1</v>
      </c>
      <c r="G50" s="19">
        <v>3.4</v>
      </c>
      <c r="H50" s="19">
        <v>3</v>
      </c>
      <c r="I50" s="31">
        <v>3.4</v>
      </c>
      <c r="J50" s="20">
        <f t="shared" si="19"/>
        <v>3.25</v>
      </c>
      <c r="K50" s="37">
        <f t="shared" si="20"/>
        <v>6.75</v>
      </c>
      <c r="L50" s="21">
        <v>2.9</v>
      </c>
      <c r="M50" s="22">
        <v>3.7</v>
      </c>
      <c r="N50" s="22">
        <v>3.5</v>
      </c>
      <c r="O50" s="23">
        <v>3.3</v>
      </c>
      <c r="P50" s="20">
        <f t="shared" si="21"/>
        <v>3.3999999999999995</v>
      </c>
      <c r="Q50" s="20">
        <f t="shared" si="23"/>
        <v>6.6000000000000005</v>
      </c>
      <c r="R50" s="24">
        <v>0</v>
      </c>
      <c r="S50" s="1">
        <f t="shared" si="22"/>
        <v>18.05</v>
      </c>
      <c r="T50" s="25">
        <f t="shared" si="24"/>
        <v>1</v>
      </c>
    </row>
    <row r="51" spans="1:20" x14ac:dyDescent="0.25">
      <c r="E51" s="26"/>
      <c r="I51" s="4"/>
      <c r="L51" s="4"/>
      <c r="M51" s="4"/>
      <c r="N51" s="4"/>
      <c r="O51" s="4"/>
    </row>
    <row r="52" spans="1:20" x14ac:dyDescent="0.25">
      <c r="E52" s="26"/>
      <c r="I52" s="4"/>
      <c r="L52" s="4"/>
      <c r="M52" s="4"/>
      <c r="N52" s="4"/>
      <c r="O52" s="4"/>
    </row>
    <row r="53" spans="1:20" x14ac:dyDescent="0.25">
      <c r="D53" s="84" t="s">
        <v>137</v>
      </c>
      <c r="E53" s="84"/>
      <c r="F53" s="84"/>
      <c r="G53" s="84"/>
      <c r="H53" s="84"/>
      <c r="I53" s="84"/>
      <c r="J53" s="84"/>
      <c r="K53" s="84"/>
      <c r="L53" s="84"/>
      <c r="M53" s="4"/>
      <c r="N53" s="4"/>
      <c r="O53" s="4"/>
    </row>
    <row r="54" spans="1:20" x14ac:dyDescent="0.25">
      <c r="D54" s="74" t="s">
        <v>138</v>
      </c>
      <c r="E54" s="82" t="s">
        <v>165</v>
      </c>
      <c r="F54" s="83"/>
      <c r="G54" s="76" t="s">
        <v>139</v>
      </c>
      <c r="H54" s="82" t="s">
        <v>153</v>
      </c>
      <c r="I54" s="83"/>
      <c r="J54" s="76" t="s">
        <v>144</v>
      </c>
      <c r="K54" s="82" t="s">
        <v>157</v>
      </c>
      <c r="L54" s="83"/>
      <c r="M54" s="4"/>
      <c r="N54" s="4"/>
      <c r="O54" s="4"/>
    </row>
    <row r="55" spans="1:20" x14ac:dyDescent="0.25">
      <c r="D55" s="75" t="s">
        <v>140</v>
      </c>
      <c r="E55" s="82" t="s">
        <v>149</v>
      </c>
      <c r="F55" s="83"/>
      <c r="G55" s="76" t="s">
        <v>141</v>
      </c>
      <c r="H55" s="82" t="s">
        <v>154</v>
      </c>
      <c r="I55" s="83"/>
      <c r="J55" s="76" t="s">
        <v>146</v>
      </c>
      <c r="K55" s="82" t="s">
        <v>158</v>
      </c>
      <c r="L55" s="83"/>
    </row>
    <row r="56" spans="1:20" x14ac:dyDescent="0.25">
      <c r="D56" s="75" t="s">
        <v>142</v>
      </c>
      <c r="E56" s="82" t="s">
        <v>150</v>
      </c>
      <c r="F56" s="83"/>
      <c r="G56" s="76" t="s">
        <v>19</v>
      </c>
      <c r="H56" s="82" t="s">
        <v>155</v>
      </c>
      <c r="I56" s="83"/>
      <c r="J56" s="76" t="s">
        <v>147</v>
      </c>
      <c r="K56" s="82" t="s">
        <v>159</v>
      </c>
      <c r="L56" s="83"/>
    </row>
    <row r="57" spans="1:20" x14ac:dyDescent="0.25">
      <c r="D57" s="75" t="s">
        <v>143</v>
      </c>
      <c r="E57" s="82" t="s">
        <v>151</v>
      </c>
      <c r="F57" s="83"/>
      <c r="G57" s="76" t="s">
        <v>135</v>
      </c>
      <c r="H57" s="82" t="s">
        <v>156</v>
      </c>
      <c r="I57" s="83"/>
      <c r="J57" s="76" t="s">
        <v>148</v>
      </c>
      <c r="K57" s="82" t="s">
        <v>160</v>
      </c>
      <c r="L57" s="83"/>
    </row>
    <row r="58" spans="1:20" x14ac:dyDescent="0.25">
      <c r="D58" s="75" t="s">
        <v>145</v>
      </c>
      <c r="E58" s="82" t="s">
        <v>152</v>
      </c>
      <c r="F58" s="83"/>
      <c r="G58" s="76" t="s">
        <v>161</v>
      </c>
      <c r="H58" s="82" t="s">
        <v>163</v>
      </c>
      <c r="I58" s="83"/>
      <c r="J58" s="76" t="s">
        <v>162</v>
      </c>
      <c r="K58" s="82" t="s">
        <v>164</v>
      </c>
      <c r="L58" s="83"/>
    </row>
    <row r="59" spans="1:20" x14ac:dyDescent="0.25">
      <c r="D59" s="4"/>
      <c r="E59" s="26"/>
    </row>
  </sheetData>
  <mergeCells count="22">
    <mergeCell ref="K56:L56"/>
    <mergeCell ref="H57:I57"/>
    <mergeCell ref="K57:L57"/>
    <mergeCell ref="D53:L53"/>
    <mergeCell ref="H58:I58"/>
    <mergeCell ref="K58:L58"/>
    <mergeCell ref="E56:F56"/>
    <mergeCell ref="H56:I56"/>
    <mergeCell ref="E57:F57"/>
    <mergeCell ref="K54:L54"/>
    <mergeCell ref="E58:F58"/>
    <mergeCell ref="K55:L55"/>
    <mergeCell ref="E54:F54"/>
    <mergeCell ref="H54:I54"/>
    <mergeCell ref="E55:F55"/>
    <mergeCell ref="H55:I55"/>
    <mergeCell ref="A36:T36"/>
    <mergeCell ref="A1:T1"/>
    <mergeCell ref="A2:T2"/>
    <mergeCell ref="A18:T18"/>
    <mergeCell ref="A19:T19"/>
    <mergeCell ref="A35:T35"/>
  </mergeCells>
  <pageMargins left="0.7" right="0.7" top="0.75" bottom="0.75" header="0.3" footer="0.3"/>
  <pageSetup paperSize="9" orientation="portrait" horizontalDpi="200" verticalDpi="200" copies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10A53F-3D55-4108-BFCC-59383D9DA4A2}">
  <sheetPr>
    <tabColor rgb="FF00FFFF"/>
  </sheetPr>
  <dimension ref="A1:L43"/>
  <sheetViews>
    <sheetView topLeftCell="A22" workbookViewId="0">
      <selection activeCell="M14" sqref="M14"/>
    </sheetView>
  </sheetViews>
  <sheetFormatPr baseColWidth="10" defaultRowHeight="15" x14ac:dyDescent="0.25"/>
  <cols>
    <col min="1" max="1" width="3" bestFit="1" customWidth="1"/>
    <col min="2" max="2" width="38.140625" customWidth="1"/>
    <col min="5" max="5" width="4.85546875" customWidth="1"/>
    <col min="6" max="6" width="29.140625" customWidth="1"/>
    <col min="7" max="7" width="5.5703125" style="38" bestFit="1" customWidth="1"/>
  </cols>
  <sheetData>
    <row r="1" spans="1:12" x14ac:dyDescent="0.25">
      <c r="A1" s="87" t="s">
        <v>37</v>
      </c>
      <c r="B1" s="87"/>
      <c r="C1" s="87"/>
      <c r="D1" s="87"/>
      <c r="F1" s="87" t="s">
        <v>61</v>
      </c>
      <c r="G1" s="87"/>
      <c r="H1" s="87"/>
      <c r="I1" s="87"/>
      <c r="J1" s="87"/>
      <c r="K1" s="87"/>
      <c r="L1" s="87"/>
    </row>
    <row r="2" spans="1:12" x14ac:dyDescent="0.25">
      <c r="A2" s="88" t="s">
        <v>17</v>
      </c>
      <c r="B2" s="88"/>
      <c r="C2" s="30" t="s">
        <v>35</v>
      </c>
      <c r="D2" s="30" t="s">
        <v>36</v>
      </c>
      <c r="F2" s="89" t="s">
        <v>38</v>
      </c>
      <c r="G2" s="89"/>
      <c r="H2" s="86" t="s">
        <v>17</v>
      </c>
      <c r="I2" s="85" t="s">
        <v>20</v>
      </c>
      <c r="J2" s="95" t="s">
        <v>18</v>
      </c>
      <c r="K2" s="92" t="s">
        <v>15</v>
      </c>
      <c r="L2" s="91" t="s">
        <v>36</v>
      </c>
    </row>
    <row r="3" spans="1:12" s="43" customFormat="1" x14ac:dyDescent="0.25">
      <c r="A3" s="40">
        <v>1</v>
      </c>
      <c r="B3" s="126" t="s">
        <v>23</v>
      </c>
      <c r="C3" s="127">
        <f>'MAYOR B'!S4</f>
        <v>0</v>
      </c>
      <c r="D3" s="128" t="s">
        <v>169</v>
      </c>
      <c r="F3" s="90" t="s">
        <v>39</v>
      </c>
      <c r="G3" s="90"/>
      <c r="H3" s="86"/>
      <c r="I3" s="85"/>
      <c r="J3" s="95"/>
      <c r="K3" s="92"/>
      <c r="L3" s="91"/>
    </row>
    <row r="4" spans="1:12" s="43" customFormat="1" x14ac:dyDescent="0.25">
      <c r="A4" s="40">
        <v>2</v>
      </c>
      <c r="B4" s="47" t="s">
        <v>24</v>
      </c>
      <c r="C4" s="41">
        <f>'MAYOR B'!S5</f>
        <v>16.3</v>
      </c>
      <c r="D4" s="42" t="s">
        <v>170</v>
      </c>
      <c r="F4" s="44" t="s">
        <v>58</v>
      </c>
      <c r="G4" s="52" t="s">
        <v>42</v>
      </c>
      <c r="H4" s="41">
        <f>C14</f>
        <v>13.85</v>
      </c>
      <c r="I4" s="45">
        <f>C24</f>
        <v>13.299999999999999</v>
      </c>
      <c r="J4" s="45">
        <f>C34</f>
        <v>14</v>
      </c>
      <c r="K4" s="41">
        <f>SUM(H4:J4)</f>
        <v>41.15</v>
      </c>
      <c r="L4" s="42">
        <f>_xlfn.RANK.EQ(K4,$K$4:$K$16,0)</f>
        <v>8</v>
      </c>
    </row>
    <row r="5" spans="1:12" s="43" customFormat="1" x14ac:dyDescent="0.25">
      <c r="A5" s="40">
        <v>3</v>
      </c>
      <c r="B5" s="48" t="s">
        <v>25</v>
      </c>
      <c r="C5" s="41">
        <f>'MAYOR B'!S6</f>
        <v>15.999999999999996</v>
      </c>
      <c r="D5" s="42">
        <v>7</v>
      </c>
      <c r="F5" s="44" t="s">
        <v>57</v>
      </c>
      <c r="G5" s="52" t="s">
        <v>44</v>
      </c>
      <c r="H5" s="41">
        <f>C13</f>
        <v>16.950000000000003</v>
      </c>
      <c r="I5" s="45">
        <f>C23</f>
        <v>10.55</v>
      </c>
      <c r="J5" s="45">
        <f>C33</f>
        <v>12.099999999999998</v>
      </c>
      <c r="K5" s="41">
        <f t="shared" ref="K5:K16" si="0">SUM(H5:J5)</f>
        <v>39.6</v>
      </c>
      <c r="L5" s="42">
        <f t="shared" ref="L5:L16" si="1">_xlfn.RANK.EQ(K5,$K$4:$K$16,0)</f>
        <v>10</v>
      </c>
    </row>
    <row r="6" spans="1:12" x14ac:dyDescent="0.25">
      <c r="A6" s="40">
        <v>4</v>
      </c>
      <c r="B6" s="49" t="s">
        <v>22</v>
      </c>
      <c r="C6" s="41">
        <f>'MAYOR B'!S7</f>
        <v>13.600000000000001</v>
      </c>
      <c r="D6" s="42">
        <v>9</v>
      </c>
      <c r="F6" s="44" t="s">
        <v>50</v>
      </c>
      <c r="G6" s="52" t="s">
        <v>42</v>
      </c>
      <c r="H6" s="45">
        <f>C6</f>
        <v>13.600000000000001</v>
      </c>
      <c r="I6" s="45">
        <f>C29</f>
        <v>13.700000000000001</v>
      </c>
      <c r="J6" s="45">
        <f>C39</f>
        <v>13.55</v>
      </c>
      <c r="K6" s="41">
        <f t="shared" si="0"/>
        <v>40.850000000000009</v>
      </c>
      <c r="L6" s="42">
        <f t="shared" si="1"/>
        <v>9</v>
      </c>
    </row>
    <row r="7" spans="1:12" x14ac:dyDescent="0.25">
      <c r="A7" s="40">
        <v>5</v>
      </c>
      <c r="B7" s="50" t="s">
        <v>26</v>
      </c>
      <c r="C7" s="41">
        <f>'MAYOR B'!S8</f>
        <v>11.15</v>
      </c>
      <c r="D7" s="42">
        <v>11</v>
      </c>
      <c r="E7" s="43"/>
      <c r="F7" s="44" t="s">
        <v>56</v>
      </c>
      <c r="G7" s="52" t="s">
        <v>46</v>
      </c>
      <c r="H7" s="45">
        <f>C12</f>
        <v>17.75</v>
      </c>
      <c r="I7" s="45">
        <f>C22</f>
        <v>14.800000000000002</v>
      </c>
      <c r="J7" s="45">
        <f>C32</f>
        <v>10.749999999999998</v>
      </c>
      <c r="K7" s="41">
        <f t="shared" si="0"/>
        <v>43.300000000000004</v>
      </c>
      <c r="L7" s="42">
        <f t="shared" si="1"/>
        <v>6</v>
      </c>
    </row>
    <row r="8" spans="1:12" x14ac:dyDescent="0.25">
      <c r="A8" s="40">
        <v>6</v>
      </c>
      <c r="B8" s="51" t="s">
        <v>27</v>
      </c>
      <c r="C8" s="41">
        <f>'MAYOR B'!S9</f>
        <v>16.300000000000004</v>
      </c>
      <c r="D8" s="42" t="s">
        <v>170</v>
      </c>
      <c r="E8" s="43"/>
      <c r="F8" s="44" t="s">
        <v>59</v>
      </c>
      <c r="G8" s="52" t="s">
        <v>41</v>
      </c>
      <c r="H8" s="45">
        <f>C15</f>
        <v>18.899999999999999</v>
      </c>
      <c r="I8" s="45">
        <f>C25</f>
        <v>17</v>
      </c>
      <c r="J8" s="45">
        <f>C35</f>
        <v>16.649999999999999</v>
      </c>
      <c r="K8" s="41">
        <f t="shared" si="0"/>
        <v>52.55</v>
      </c>
      <c r="L8" s="42">
        <f t="shared" si="1"/>
        <v>2</v>
      </c>
    </row>
    <row r="9" spans="1:12" x14ac:dyDescent="0.25">
      <c r="A9" s="40">
        <v>7</v>
      </c>
      <c r="B9" s="49" t="s">
        <v>28</v>
      </c>
      <c r="C9" s="41">
        <f>'MAYOR B'!S10</f>
        <v>16.850000000000001</v>
      </c>
      <c r="D9" s="42">
        <v>5</v>
      </c>
      <c r="E9" s="43"/>
      <c r="F9" s="44" t="s">
        <v>51</v>
      </c>
      <c r="G9" s="52" t="s">
        <v>43</v>
      </c>
      <c r="H9" s="45">
        <f>C7</f>
        <v>11.15</v>
      </c>
      <c r="I9" s="45">
        <f>C17</f>
        <v>9.6999999999999993</v>
      </c>
      <c r="J9" s="45">
        <f>C40</f>
        <v>8.9999999999999982</v>
      </c>
      <c r="K9" s="41">
        <f t="shared" si="0"/>
        <v>29.85</v>
      </c>
      <c r="L9" s="42">
        <f t="shared" si="1"/>
        <v>12</v>
      </c>
    </row>
    <row r="10" spans="1:12" x14ac:dyDescent="0.25">
      <c r="A10" s="40">
        <v>8</v>
      </c>
      <c r="B10" s="50" t="s">
        <v>29</v>
      </c>
      <c r="C10" s="41">
        <f>'MAYOR B'!S11</f>
        <v>20.75</v>
      </c>
      <c r="D10" s="42">
        <v>1</v>
      </c>
      <c r="F10" s="44" t="s">
        <v>47</v>
      </c>
      <c r="G10" s="42" t="s">
        <v>40</v>
      </c>
      <c r="H10" s="132" t="s">
        <v>172</v>
      </c>
      <c r="I10" s="132" t="s">
        <v>172</v>
      </c>
      <c r="J10" s="132" t="s">
        <v>172</v>
      </c>
      <c r="K10" s="132" t="s">
        <v>172</v>
      </c>
      <c r="L10" s="42" t="s">
        <v>169</v>
      </c>
    </row>
    <row r="11" spans="1:12" x14ac:dyDescent="0.25">
      <c r="A11" s="40">
        <v>9</v>
      </c>
      <c r="B11" s="51" t="s">
        <v>30</v>
      </c>
      <c r="C11" s="41">
        <f>'MAYOR B'!S12</f>
        <v>13.45</v>
      </c>
      <c r="D11" s="42">
        <v>13</v>
      </c>
      <c r="F11" s="44" t="s">
        <v>48</v>
      </c>
      <c r="G11" s="42" t="s">
        <v>41</v>
      </c>
      <c r="H11" s="45">
        <f>C4</f>
        <v>16.3</v>
      </c>
      <c r="I11" s="45">
        <f>C27</f>
        <v>13.7</v>
      </c>
      <c r="J11" s="45">
        <f>C37</f>
        <v>13.3</v>
      </c>
      <c r="K11" s="41">
        <f t="shared" si="0"/>
        <v>43.3</v>
      </c>
      <c r="L11" s="42">
        <f t="shared" si="1"/>
        <v>7</v>
      </c>
    </row>
    <row r="12" spans="1:12" x14ac:dyDescent="0.25">
      <c r="A12" s="40">
        <v>10</v>
      </c>
      <c r="B12" s="49" t="s">
        <v>31</v>
      </c>
      <c r="C12" s="41">
        <f>'MAYOR B'!S13</f>
        <v>17.75</v>
      </c>
      <c r="D12" s="42">
        <v>3</v>
      </c>
      <c r="F12" s="44" t="s">
        <v>52</v>
      </c>
      <c r="G12" s="52" t="s">
        <v>44</v>
      </c>
      <c r="H12" s="45">
        <f>C8</f>
        <v>16.300000000000004</v>
      </c>
      <c r="I12" s="45">
        <f>C18</f>
        <v>16.25</v>
      </c>
      <c r="J12" s="45">
        <f>C41</f>
        <v>17.450000000000003</v>
      </c>
      <c r="K12" s="41">
        <f t="shared" si="0"/>
        <v>50.000000000000007</v>
      </c>
      <c r="L12" s="42">
        <f t="shared" si="1"/>
        <v>4</v>
      </c>
    </row>
    <row r="13" spans="1:12" x14ac:dyDescent="0.25">
      <c r="A13" s="40">
        <v>11</v>
      </c>
      <c r="B13" s="50" t="s">
        <v>32</v>
      </c>
      <c r="C13" s="41">
        <f>'MAYOR B'!S14</f>
        <v>16.950000000000003</v>
      </c>
      <c r="D13" s="42">
        <v>4</v>
      </c>
      <c r="F13" s="44" t="s">
        <v>53</v>
      </c>
      <c r="G13" s="52" t="s">
        <v>42</v>
      </c>
      <c r="H13" s="45">
        <f>C9</f>
        <v>16.850000000000001</v>
      </c>
      <c r="I13" s="45">
        <f>C19</f>
        <v>18.299999999999997</v>
      </c>
      <c r="J13" s="45">
        <f>C42</f>
        <v>14.899999999999999</v>
      </c>
      <c r="K13" s="41">
        <f t="shared" si="0"/>
        <v>50.05</v>
      </c>
      <c r="L13" s="42">
        <f t="shared" si="1"/>
        <v>3</v>
      </c>
    </row>
    <row r="14" spans="1:12" x14ac:dyDescent="0.25">
      <c r="A14" s="40">
        <v>12</v>
      </c>
      <c r="B14" s="51" t="s">
        <v>33</v>
      </c>
      <c r="C14" s="41">
        <f>'MAYOR B'!S15</f>
        <v>13.85</v>
      </c>
      <c r="D14" s="42">
        <v>8</v>
      </c>
      <c r="F14" s="44" t="s">
        <v>54</v>
      </c>
      <c r="G14" s="52" t="s">
        <v>45</v>
      </c>
      <c r="H14" s="45">
        <f>C10</f>
        <v>20.75</v>
      </c>
      <c r="I14" s="45">
        <f>C20</f>
        <v>20.55</v>
      </c>
      <c r="J14" s="45">
        <f>C43</f>
        <v>18.05</v>
      </c>
      <c r="K14" s="41">
        <f t="shared" si="0"/>
        <v>59.349999999999994</v>
      </c>
      <c r="L14" s="42">
        <f t="shared" si="1"/>
        <v>1</v>
      </c>
    </row>
    <row r="15" spans="1:12" x14ac:dyDescent="0.25">
      <c r="A15" s="40">
        <v>13</v>
      </c>
      <c r="B15" s="49" t="s">
        <v>34</v>
      </c>
      <c r="C15" s="41">
        <f>'MAYOR B'!S16</f>
        <v>18.899999999999999</v>
      </c>
      <c r="D15" s="42">
        <v>2</v>
      </c>
      <c r="F15" s="44" t="s">
        <v>49</v>
      </c>
      <c r="G15" s="52" t="s">
        <v>42</v>
      </c>
      <c r="H15" s="45">
        <f>C5</f>
        <v>15.999999999999996</v>
      </c>
      <c r="I15" s="45">
        <f>C28</f>
        <v>15.75</v>
      </c>
      <c r="J15" s="45">
        <f>C38</f>
        <v>14.2</v>
      </c>
      <c r="K15" s="41">
        <f t="shared" si="0"/>
        <v>45.949999999999996</v>
      </c>
      <c r="L15" s="42">
        <f t="shared" si="1"/>
        <v>5</v>
      </c>
    </row>
    <row r="16" spans="1:12" s="4" customFormat="1" x14ac:dyDescent="0.25">
      <c r="A16" s="88" t="s">
        <v>20</v>
      </c>
      <c r="B16" s="88"/>
      <c r="C16" s="30" t="s">
        <v>35</v>
      </c>
      <c r="D16" s="30" t="s">
        <v>36</v>
      </c>
      <c r="F16" s="44" t="s">
        <v>55</v>
      </c>
      <c r="G16" s="52" t="s">
        <v>44</v>
      </c>
      <c r="H16" s="45">
        <f>C11</f>
        <v>13.45</v>
      </c>
      <c r="I16" s="45">
        <f>C21</f>
        <v>10.149999999999999</v>
      </c>
      <c r="J16" s="45">
        <f>C31</f>
        <v>10.199999999999999</v>
      </c>
      <c r="K16" s="41">
        <f t="shared" si="0"/>
        <v>33.799999999999997</v>
      </c>
      <c r="L16" s="42">
        <f t="shared" si="1"/>
        <v>11</v>
      </c>
    </row>
    <row r="17" spans="1:12" x14ac:dyDescent="0.25">
      <c r="A17" s="40">
        <v>14</v>
      </c>
      <c r="B17" s="46" t="s">
        <v>26</v>
      </c>
      <c r="C17" s="41">
        <f>'MAYOR B'!S21</f>
        <v>9.6999999999999993</v>
      </c>
      <c r="D17" s="42">
        <v>12</v>
      </c>
    </row>
    <row r="18" spans="1:12" x14ac:dyDescent="0.25">
      <c r="A18" s="40">
        <v>15</v>
      </c>
      <c r="B18" s="47" t="s">
        <v>27</v>
      </c>
      <c r="C18" s="41">
        <f>'MAYOR B'!S22</f>
        <v>16.25</v>
      </c>
      <c r="D18" s="42">
        <v>4</v>
      </c>
      <c r="F18" s="87" t="s">
        <v>60</v>
      </c>
      <c r="G18" s="87"/>
      <c r="H18" s="87"/>
      <c r="I18" s="87"/>
      <c r="J18" s="87"/>
      <c r="K18" s="87"/>
      <c r="L18" s="87"/>
    </row>
    <row r="19" spans="1:12" ht="15" customHeight="1" x14ac:dyDescent="0.25">
      <c r="A19" s="40">
        <v>16</v>
      </c>
      <c r="B19" s="48" t="s">
        <v>28</v>
      </c>
      <c r="C19" s="41">
        <f>'MAYOR B'!S23</f>
        <v>18.299999999999997</v>
      </c>
      <c r="D19" s="42">
        <v>2</v>
      </c>
      <c r="F19" s="89" t="s">
        <v>38</v>
      </c>
      <c r="G19" s="89"/>
      <c r="H19" s="96" t="s">
        <v>35</v>
      </c>
      <c r="I19" s="98" t="s">
        <v>35</v>
      </c>
      <c r="J19" s="100" t="s">
        <v>35</v>
      </c>
      <c r="K19" s="102" t="s">
        <v>15</v>
      </c>
      <c r="L19" s="104" t="s">
        <v>36</v>
      </c>
    </row>
    <row r="20" spans="1:12" x14ac:dyDescent="0.25">
      <c r="A20" s="40">
        <v>17</v>
      </c>
      <c r="B20" s="49" t="s">
        <v>29</v>
      </c>
      <c r="C20" s="41">
        <f>'MAYOR B'!S24</f>
        <v>20.55</v>
      </c>
      <c r="D20" s="42">
        <v>1</v>
      </c>
      <c r="F20" s="90" t="s">
        <v>39</v>
      </c>
      <c r="G20" s="90"/>
      <c r="H20" s="97"/>
      <c r="I20" s="99"/>
      <c r="J20" s="101"/>
      <c r="K20" s="103"/>
      <c r="L20" s="105"/>
    </row>
    <row r="21" spans="1:12" x14ac:dyDescent="0.25">
      <c r="A21" s="40">
        <v>18</v>
      </c>
      <c r="B21" s="50" t="s">
        <v>30</v>
      </c>
      <c r="C21" s="41">
        <f>'MAYOR B'!S25</f>
        <v>10.149999999999999</v>
      </c>
      <c r="D21" s="42">
        <v>13</v>
      </c>
      <c r="F21" s="93" t="s">
        <v>62</v>
      </c>
      <c r="G21" s="94" t="s">
        <v>42</v>
      </c>
      <c r="H21" s="131">
        <v>50.05</v>
      </c>
      <c r="I21" s="131">
        <v>45.95</v>
      </c>
      <c r="J21" s="131">
        <v>41.15</v>
      </c>
      <c r="K21" s="131">
        <v>137.15</v>
      </c>
      <c r="L21" s="94">
        <v>1</v>
      </c>
    </row>
    <row r="22" spans="1:12" x14ac:dyDescent="0.25">
      <c r="A22" s="40">
        <v>19</v>
      </c>
      <c r="B22" s="51" t="s">
        <v>31</v>
      </c>
      <c r="C22" s="41">
        <f>'MAYOR B'!S26</f>
        <v>14.800000000000002</v>
      </c>
      <c r="D22" s="42">
        <v>6</v>
      </c>
      <c r="F22" s="93"/>
      <c r="G22" s="94"/>
      <c r="H22" s="131"/>
      <c r="I22" s="131"/>
      <c r="J22" s="131"/>
      <c r="K22" s="131"/>
      <c r="L22" s="94"/>
    </row>
    <row r="23" spans="1:12" x14ac:dyDescent="0.25">
      <c r="A23" s="40">
        <v>20</v>
      </c>
      <c r="B23" s="49" t="s">
        <v>32</v>
      </c>
      <c r="C23" s="41">
        <f>'MAYOR B'!S27</f>
        <v>10.55</v>
      </c>
      <c r="D23" s="42">
        <v>9</v>
      </c>
      <c r="F23" s="93"/>
      <c r="G23" s="94"/>
      <c r="H23" s="131"/>
      <c r="I23" s="131"/>
      <c r="J23" s="131"/>
      <c r="K23" s="131"/>
      <c r="L23" s="94"/>
    </row>
    <row r="24" spans="1:12" x14ac:dyDescent="0.25">
      <c r="A24" s="40">
        <v>21</v>
      </c>
      <c r="B24" s="50" t="s">
        <v>33</v>
      </c>
      <c r="C24" s="41">
        <f>'MAYOR B'!S28</f>
        <v>13.299999999999999</v>
      </c>
      <c r="D24" s="42">
        <v>8</v>
      </c>
      <c r="F24" s="93" t="s">
        <v>63</v>
      </c>
      <c r="G24" s="94" t="s">
        <v>44</v>
      </c>
      <c r="H24" s="131">
        <v>50</v>
      </c>
      <c r="I24" s="131">
        <v>39.6</v>
      </c>
      <c r="J24" s="131">
        <v>33.799999999999997</v>
      </c>
      <c r="K24" s="131">
        <v>123.4</v>
      </c>
      <c r="L24" s="94">
        <v>2</v>
      </c>
    </row>
    <row r="25" spans="1:12" x14ac:dyDescent="0.25">
      <c r="A25" s="40">
        <v>22</v>
      </c>
      <c r="B25" s="51" t="s">
        <v>34</v>
      </c>
      <c r="C25" s="41">
        <f>'MAYOR B'!S29</f>
        <v>17</v>
      </c>
      <c r="D25" s="42">
        <v>3</v>
      </c>
      <c r="F25" s="93"/>
      <c r="G25" s="94"/>
      <c r="H25" s="131"/>
      <c r="I25" s="131"/>
      <c r="J25" s="131"/>
      <c r="K25" s="131"/>
      <c r="L25" s="94"/>
    </row>
    <row r="26" spans="1:12" x14ac:dyDescent="0.25">
      <c r="A26" s="40">
        <v>23</v>
      </c>
      <c r="B26" s="130" t="s">
        <v>23</v>
      </c>
      <c r="C26" s="127">
        <f>'MAYOR B'!S30</f>
        <v>0</v>
      </c>
      <c r="D26" s="128" t="s">
        <v>169</v>
      </c>
      <c r="F26" s="93"/>
      <c r="G26" s="94"/>
      <c r="H26" s="131"/>
      <c r="I26" s="131"/>
      <c r="J26" s="131"/>
      <c r="K26" s="131"/>
      <c r="L26" s="94"/>
    </row>
    <row r="27" spans="1:12" x14ac:dyDescent="0.25">
      <c r="A27" s="40">
        <v>24</v>
      </c>
      <c r="B27" s="50" t="s">
        <v>24</v>
      </c>
      <c r="C27" s="41">
        <f>'MAYOR B'!S31</f>
        <v>13.7</v>
      </c>
      <c r="D27" s="42" t="s">
        <v>171</v>
      </c>
    </row>
    <row r="28" spans="1:12" x14ac:dyDescent="0.25">
      <c r="A28" s="40">
        <v>25</v>
      </c>
      <c r="B28" s="51" t="s">
        <v>25</v>
      </c>
      <c r="C28" s="41">
        <f>'MAYOR B'!S32</f>
        <v>15.75</v>
      </c>
      <c r="D28" s="42">
        <v>5</v>
      </c>
    </row>
    <row r="29" spans="1:12" x14ac:dyDescent="0.25">
      <c r="A29" s="40">
        <v>26</v>
      </c>
      <c r="B29" s="49" t="s">
        <v>22</v>
      </c>
      <c r="C29" s="41">
        <f>'MAYOR B'!S33</f>
        <v>13.700000000000001</v>
      </c>
      <c r="D29" s="42" t="s">
        <v>171</v>
      </c>
    </row>
    <row r="30" spans="1:12" s="4" customFormat="1" x14ac:dyDescent="0.25">
      <c r="A30" s="88" t="s">
        <v>18</v>
      </c>
      <c r="B30" s="88"/>
      <c r="C30" s="30" t="s">
        <v>35</v>
      </c>
      <c r="D30" s="30" t="s">
        <v>36</v>
      </c>
      <c r="F30"/>
      <c r="G30" s="38"/>
      <c r="H30"/>
      <c r="I30"/>
      <c r="J30"/>
      <c r="K30"/>
      <c r="L30"/>
    </row>
    <row r="31" spans="1:12" x14ac:dyDescent="0.25">
      <c r="A31" s="40">
        <v>27</v>
      </c>
      <c r="B31" s="46" t="s">
        <v>30</v>
      </c>
      <c r="C31" s="41">
        <f>'MAYOR B'!S38</f>
        <v>10.199999999999999</v>
      </c>
      <c r="D31" s="42">
        <f>_xlfn.RANK.EQ(C31,$C$31:$C$43,0)</f>
        <v>11</v>
      </c>
    </row>
    <row r="32" spans="1:12" x14ac:dyDescent="0.25">
      <c r="A32" s="40">
        <v>28</v>
      </c>
      <c r="B32" s="47" t="s">
        <v>31</v>
      </c>
      <c r="C32" s="41">
        <f>'MAYOR B'!S39</f>
        <v>10.749999999999998</v>
      </c>
      <c r="D32" s="42">
        <f t="shared" ref="D32:D43" si="2">_xlfn.RANK.EQ(C32,$C$31:$C$43,0)</f>
        <v>10</v>
      </c>
      <c r="F32" s="4"/>
      <c r="H32" s="4"/>
      <c r="I32" s="4"/>
      <c r="J32" s="4"/>
      <c r="K32" s="4"/>
      <c r="L32" s="4"/>
    </row>
    <row r="33" spans="1:4" x14ac:dyDescent="0.25">
      <c r="A33" s="40">
        <v>29</v>
      </c>
      <c r="B33" s="48" t="s">
        <v>32</v>
      </c>
      <c r="C33" s="41">
        <f>'MAYOR B'!S40</f>
        <v>12.099999999999998</v>
      </c>
      <c r="D33" s="42">
        <f t="shared" si="2"/>
        <v>9</v>
      </c>
    </row>
    <row r="34" spans="1:4" x14ac:dyDescent="0.25">
      <c r="A34" s="40">
        <v>30</v>
      </c>
      <c r="B34" s="49" t="s">
        <v>33</v>
      </c>
      <c r="C34" s="41">
        <f>'MAYOR B'!S41</f>
        <v>14</v>
      </c>
      <c r="D34" s="42">
        <f t="shared" si="2"/>
        <v>6</v>
      </c>
    </row>
    <row r="35" spans="1:4" x14ac:dyDescent="0.25">
      <c r="A35" s="40">
        <v>31</v>
      </c>
      <c r="B35" s="50" t="s">
        <v>34</v>
      </c>
      <c r="C35" s="41">
        <f>'MAYOR B'!S42</f>
        <v>16.649999999999999</v>
      </c>
      <c r="D35" s="42">
        <f t="shared" si="2"/>
        <v>3</v>
      </c>
    </row>
    <row r="36" spans="1:4" x14ac:dyDescent="0.25">
      <c r="A36" s="40">
        <v>32</v>
      </c>
      <c r="B36" s="129" t="s">
        <v>23</v>
      </c>
      <c r="C36" s="127">
        <f>'MAYOR B'!S43</f>
        <v>0</v>
      </c>
      <c r="D36" s="128" t="s">
        <v>169</v>
      </c>
    </row>
    <row r="37" spans="1:4" x14ac:dyDescent="0.25">
      <c r="A37" s="40">
        <v>33</v>
      </c>
      <c r="B37" s="49" t="s">
        <v>24</v>
      </c>
      <c r="C37" s="41">
        <f>'MAYOR B'!S44</f>
        <v>13.3</v>
      </c>
      <c r="D37" s="42">
        <f t="shared" si="2"/>
        <v>8</v>
      </c>
    </row>
    <row r="38" spans="1:4" x14ac:dyDescent="0.25">
      <c r="A38" s="40">
        <v>34</v>
      </c>
      <c r="B38" s="50" t="s">
        <v>25</v>
      </c>
      <c r="C38" s="41">
        <f>'MAYOR B'!S45</f>
        <v>14.2</v>
      </c>
      <c r="D38" s="42">
        <f t="shared" si="2"/>
        <v>5</v>
      </c>
    </row>
    <row r="39" spans="1:4" x14ac:dyDescent="0.25">
      <c r="A39" s="40">
        <v>35</v>
      </c>
      <c r="B39" s="51" t="s">
        <v>22</v>
      </c>
      <c r="C39" s="41">
        <f>'MAYOR B'!S46</f>
        <v>13.55</v>
      </c>
      <c r="D39" s="42">
        <f t="shared" si="2"/>
        <v>7</v>
      </c>
    </row>
    <row r="40" spans="1:4" x14ac:dyDescent="0.25">
      <c r="A40" s="40">
        <v>36</v>
      </c>
      <c r="B40" s="49" t="s">
        <v>26</v>
      </c>
      <c r="C40" s="41">
        <f>'MAYOR B'!S47</f>
        <v>8.9999999999999982</v>
      </c>
      <c r="D40" s="42">
        <f t="shared" si="2"/>
        <v>12</v>
      </c>
    </row>
    <row r="41" spans="1:4" x14ac:dyDescent="0.25">
      <c r="A41" s="40">
        <v>37</v>
      </c>
      <c r="B41" s="47" t="s">
        <v>27</v>
      </c>
      <c r="C41" s="41">
        <f>'MAYOR B'!S48</f>
        <v>17.450000000000003</v>
      </c>
      <c r="D41" s="42">
        <f t="shared" si="2"/>
        <v>2</v>
      </c>
    </row>
    <row r="42" spans="1:4" x14ac:dyDescent="0.25">
      <c r="A42" s="40">
        <v>38</v>
      </c>
      <c r="B42" s="48" t="s">
        <v>28</v>
      </c>
      <c r="C42" s="41">
        <f>'MAYOR B'!S49</f>
        <v>14.899999999999999</v>
      </c>
      <c r="D42" s="42">
        <f t="shared" si="2"/>
        <v>4</v>
      </c>
    </row>
    <row r="43" spans="1:4" x14ac:dyDescent="0.25">
      <c r="A43" s="40">
        <v>39</v>
      </c>
      <c r="B43" s="49" t="s">
        <v>29</v>
      </c>
      <c r="C43" s="41">
        <f>'MAYOR B'!S50</f>
        <v>18.05</v>
      </c>
      <c r="D43" s="42">
        <f t="shared" si="2"/>
        <v>1</v>
      </c>
    </row>
  </sheetData>
  <sortState ref="F4:G16">
    <sortCondition ref="F4"/>
  </sortState>
  <mergeCells count="34">
    <mergeCell ref="F24:F26"/>
    <mergeCell ref="G24:G26"/>
    <mergeCell ref="H24:H26"/>
    <mergeCell ref="I24:I26"/>
    <mergeCell ref="J24:J26"/>
    <mergeCell ref="K24:K26"/>
    <mergeCell ref="L24:L26"/>
    <mergeCell ref="H19:H20"/>
    <mergeCell ref="I19:I20"/>
    <mergeCell ref="J19:J20"/>
    <mergeCell ref="K19:K20"/>
    <mergeCell ref="L19:L20"/>
    <mergeCell ref="H21:H23"/>
    <mergeCell ref="A30:B30"/>
    <mergeCell ref="F2:G2"/>
    <mergeCell ref="F3:G3"/>
    <mergeCell ref="F1:L1"/>
    <mergeCell ref="L2:L3"/>
    <mergeCell ref="K2:K3"/>
    <mergeCell ref="F18:L18"/>
    <mergeCell ref="F21:F23"/>
    <mergeCell ref="G21:G23"/>
    <mergeCell ref="F20:G20"/>
    <mergeCell ref="L21:L23"/>
    <mergeCell ref="K21:K23"/>
    <mergeCell ref="J21:J23"/>
    <mergeCell ref="I21:I23"/>
    <mergeCell ref="J2:J3"/>
    <mergeCell ref="F19:G19"/>
    <mergeCell ref="I2:I3"/>
    <mergeCell ref="H2:H3"/>
    <mergeCell ref="A1:D1"/>
    <mergeCell ref="A2:B2"/>
    <mergeCell ref="A16:B16"/>
  </mergeCells>
  <conditionalFormatting sqref="C4:C15">
    <cfRule type="duplicateValues" dxfId="11" priority="5"/>
  </conditionalFormatting>
  <conditionalFormatting sqref="C31:C43">
    <cfRule type="duplicateValues" dxfId="9" priority="3"/>
  </conditionalFormatting>
  <conditionalFormatting sqref="C18:C29">
    <cfRule type="duplicateValues" dxfId="8" priority="2"/>
  </conditionalFormatting>
  <conditionalFormatting sqref="C17">
    <cfRule type="duplicateValues" dxfId="7" priority="1"/>
  </conditionalFormatting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084673-B957-4901-B672-7C949F8F9364}">
  <sheetPr>
    <tabColor rgb="FF66FF99"/>
  </sheetPr>
  <dimension ref="A1:T49"/>
  <sheetViews>
    <sheetView topLeftCell="A32" workbookViewId="0">
      <selection activeCell="Q50" sqref="Q50"/>
    </sheetView>
  </sheetViews>
  <sheetFormatPr baseColWidth="10" defaultRowHeight="15" x14ac:dyDescent="0.25"/>
  <cols>
    <col min="1" max="1" width="3.140625" style="4" bestFit="1" customWidth="1"/>
    <col min="2" max="2" width="28.28515625" style="4" bestFit="1" customWidth="1"/>
    <col min="3" max="4" width="8.7109375" style="26" customWidth="1"/>
    <col min="5" max="5" width="10.7109375" style="4" customWidth="1"/>
    <col min="6" max="9" width="8.7109375" style="26" customWidth="1"/>
    <col min="10" max="10" width="10.7109375" style="4" customWidth="1"/>
    <col min="11" max="11" width="10.7109375" style="38" customWidth="1"/>
    <col min="12" max="15" width="8.7109375" style="26" customWidth="1"/>
    <col min="16" max="17" width="10.7109375" style="4" customWidth="1"/>
    <col min="18" max="16384" width="11.42578125" style="4"/>
  </cols>
  <sheetData>
    <row r="1" spans="1:20" x14ac:dyDescent="0.25">
      <c r="A1" s="81" t="s">
        <v>64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</row>
    <row r="2" spans="1:20" x14ac:dyDescent="0.25">
      <c r="A2" s="80" t="s">
        <v>65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</row>
    <row r="3" spans="1:20" ht="60" x14ac:dyDescent="0.25">
      <c r="A3" s="5" t="s">
        <v>0</v>
      </c>
      <c r="B3" s="5" t="s">
        <v>1</v>
      </c>
      <c r="C3" s="6" t="s">
        <v>2</v>
      </c>
      <c r="D3" s="7" t="s">
        <v>3</v>
      </c>
      <c r="E3" s="8" t="s">
        <v>4</v>
      </c>
      <c r="F3" s="9" t="s">
        <v>5</v>
      </c>
      <c r="G3" s="10" t="s">
        <v>6</v>
      </c>
      <c r="H3" s="10" t="s">
        <v>19</v>
      </c>
      <c r="I3" s="32" t="s">
        <v>135</v>
      </c>
      <c r="J3" s="8" t="s">
        <v>7</v>
      </c>
      <c r="K3" s="2" t="s">
        <v>8</v>
      </c>
      <c r="L3" s="11" t="s">
        <v>9</v>
      </c>
      <c r="M3" s="12" t="s">
        <v>10</v>
      </c>
      <c r="N3" s="12" t="s">
        <v>11</v>
      </c>
      <c r="O3" s="13" t="s">
        <v>136</v>
      </c>
      <c r="P3" s="8" t="s">
        <v>12</v>
      </c>
      <c r="Q3" s="8" t="s">
        <v>13</v>
      </c>
      <c r="R3" s="14" t="s">
        <v>14</v>
      </c>
      <c r="S3" s="3" t="s">
        <v>15</v>
      </c>
      <c r="T3" s="14" t="s">
        <v>16</v>
      </c>
    </row>
    <row r="4" spans="1:20" x14ac:dyDescent="0.25">
      <c r="A4" s="33">
        <v>1</v>
      </c>
      <c r="B4" s="27" t="s">
        <v>66</v>
      </c>
      <c r="C4" s="15">
        <v>2.2999999999999998</v>
      </c>
      <c r="D4" s="16">
        <v>0.7</v>
      </c>
      <c r="E4" s="17">
        <f t="shared" ref="E4:E9" si="0">SUM(C4:D4)</f>
        <v>3</v>
      </c>
      <c r="F4" s="18">
        <v>4.3</v>
      </c>
      <c r="G4" s="19">
        <v>3.1</v>
      </c>
      <c r="H4" s="19">
        <v>4.7</v>
      </c>
      <c r="I4" s="31">
        <v>3.5</v>
      </c>
      <c r="J4" s="20">
        <f t="shared" ref="J4:J13" si="1">(SUM(F4:I4)-MAX(F4:I4)-MIN(F4:I4))/2</f>
        <v>3.9000000000000012</v>
      </c>
      <c r="K4" s="37">
        <f t="shared" ref="K4:K13" si="2">(10-J4)</f>
        <v>6.0999999999999988</v>
      </c>
      <c r="L4" s="21">
        <v>3.9</v>
      </c>
      <c r="M4" s="22">
        <v>4.3</v>
      </c>
      <c r="N4" s="22">
        <v>4.3</v>
      </c>
      <c r="O4" s="23">
        <v>4.3</v>
      </c>
      <c r="P4" s="20">
        <f t="shared" ref="P4:P13" si="3">(SUM(L4:O4)-MAX(L4:O4)-MIN(L4:O4))/2</f>
        <v>4.3</v>
      </c>
      <c r="Q4" s="20">
        <f>10-P4</f>
        <v>5.7</v>
      </c>
      <c r="R4" s="24">
        <v>0.3</v>
      </c>
      <c r="S4" s="1">
        <f t="shared" ref="S4:S13" si="4">E4+K4+Q4-R4</f>
        <v>14.499999999999996</v>
      </c>
      <c r="T4" s="25">
        <f>_xlfn.RANK.EQ(S4,$S$4:$S$13,0)</f>
        <v>5</v>
      </c>
    </row>
    <row r="5" spans="1:20" x14ac:dyDescent="0.25">
      <c r="A5" s="33">
        <v>2</v>
      </c>
      <c r="B5" s="34" t="s">
        <v>67</v>
      </c>
      <c r="C5" s="15">
        <v>1.2</v>
      </c>
      <c r="D5" s="16">
        <v>0.8</v>
      </c>
      <c r="E5" s="17">
        <f t="shared" si="0"/>
        <v>2</v>
      </c>
      <c r="F5" s="18">
        <v>5.8</v>
      </c>
      <c r="G5" s="19">
        <v>4.7</v>
      </c>
      <c r="H5" s="19">
        <v>4.8</v>
      </c>
      <c r="I5" s="31">
        <v>4.4000000000000004</v>
      </c>
      <c r="J5" s="20">
        <f t="shared" si="1"/>
        <v>4.7500000000000009</v>
      </c>
      <c r="K5" s="37">
        <f t="shared" si="2"/>
        <v>5.2499999999999991</v>
      </c>
      <c r="L5" s="21">
        <v>5.8</v>
      </c>
      <c r="M5" s="22">
        <v>4.9000000000000004</v>
      </c>
      <c r="N5" s="22">
        <v>4.8</v>
      </c>
      <c r="O5" s="23">
        <v>4.8</v>
      </c>
      <c r="P5" s="20">
        <f t="shared" si="3"/>
        <v>4.8499999999999996</v>
      </c>
      <c r="Q5" s="20">
        <f t="shared" ref="Q5:Q13" si="5">10-P5</f>
        <v>5.15</v>
      </c>
      <c r="R5" s="24">
        <v>0.6</v>
      </c>
      <c r="S5" s="1">
        <f t="shared" si="4"/>
        <v>11.799999999999999</v>
      </c>
      <c r="T5" s="25">
        <f t="shared" ref="T5:T13" si="6">_xlfn.RANK.EQ(S5,$S$4:$S$13,0)</f>
        <v>8</v>
      </c>
    </row>
    <row r="6" spans="1:20" x14ac:dyDescent="0.25">
      <c r="A6" s="33">
        <v>3</v>
      </c>
      <c r="B6" s="28" t="s">
        <v>68</v>
      </c>
      <c r="C6" s="15">
        <v>0</v>
      </c>
      <c r="D6" s="16">
        <v>0</v>
      </c>
      <c r="E6" s="17">
        <f t="shared" si="0"/>
        <v>0</v>
      </c>
      <c r="F6" s="18">
        <v>0</v>
      </c>
      <c r="G6" s="19">
        <v>0</v>
      </c>
      <c r="H6" s="19">
        <v>0</v>
      </c>
      <c r="I6" s="31">
        <v>0</v>
      </c>
      <c r="J6" s="20">
        <f t="shared" si="1"/>
        <v>0</v>
      </c>
      <c r="K6" s="37">
        <f t="shared" si="2"/>
        <v>10</v>
      </c>
      <c r="L6" s="21">
        <v>0</v>
      </c>
      <c r="M6" s="22">
        <v>0</v>
      </c>
      <c r="N6" s="22">
        <v>0</v>
      </c>
      <c r="O6" s="23">
        <v>0</v>
      </c>
      <c r="P6" s="20">
        <f t="shared" si="3"/>
        <v>0</v>
      </c>
      <c r="Q6" s="20">
        <f t="shared" si="5"/>
        <v>10</v>
      </c>
      <c r="R6" s="24">
        <v>20</v>
      </c>
      <c r="S6" s="1">
        <f t="shared" si="4"/>
        <v>0</v>
      </c>
      <c r="T6" s="25">
        <f t="shared" si="6"/>
        <v>10</v>
      </c>
    </row>
    <row r="7" spans="1:20" x14ac:dyDescent="0.25">
      <c r="A7" s="33">
        <v>4</v>
      </c>
      <c r="B7" s="35" t="s">
        <v>69</v>
      </c>
      <c r="C7" s="15">
        <v>1.3</v>
      </c>
      <c r="D7" s="16">
        <v>0.4</v>
      </c>
      <c r="E7" s="17">
        <f t="shared" si="0"/>
        <v>1.7000000000000002</v>
      </c>
      <c r="F7" s="18">
        <v>5.4</v>
      </c>
      <c r="G7" s="19">
        <v>4.0999999999999996</v>
      </c>
      <c r="H7" s="19">
        <v>5.9</v>
      </c>
      <c r="I7" s="31">
        <v>5.8</v>
      </c>
      <c r="J7" s="20">
        <f t="shared" si="1"/>
        <v>5.6</v>
      </c>
      <c r="K7" s="37">
        <f t="shared" si="2"/>
        <v>4.4000000000000004</v>
      </c>
      <c r="L7" s="21">
        <v>5.2</v>
      </c>
      <c r="M7" s="22">
        <v>6.5</v>
      </c>
      <c r="N7" s="22">
        <v>5.8</v>
      </c>
      <c r="O7" s="23">
        <v>5.9</v>
      </c>
      <c r="P7" s="20">
        <f t="shared" si="3"/>
        <v>5.85</v>
      </c>
      <c r="Q7" s="20">
        <f t="shared" si="5"/>
        <v>4.1500000000000004</v>
      </c>
      <c r="R7" s="24">
        <v>0.3</v>
      </c>
      <c r="S7" s="1">
        <f t="shared" si="4"/>
        <v>9.9499999999999993</v>
      </c>
      <c r="T7" s="25">
        <f t="shared" si="6"/>
        <v>9</v>
      </c>
    </row>
    <row r="8" spans="1:20" x14ac:dyDescent="0.25">
      <c r="A8" s="33">
        <v>5</v>
      </c>
      <c r="B8" s="29" t="s">
        <v>70</v>
      </c>
      <c r="C8" s="15">
        <v>2.4</v>
      </c>
      <c r="D8" s="16">
        <v>1</v>
      </c>
      <c r="E8" s="17">
        <f t="shared" si="0"/>
        <v>3.4</v>
      </c>
      <c r="F8" s="18">
        <v>3</v>
      </c>
      <c r="G8" s="19">
        <v>3.9</v>
      </c>
      <c r="H8" s="19">
        <v>4.8</v>
      </c>
      <c r="I8" s="31">
        <v>3.8</v>
      </c>
      <c r="J8" s="20">
        <f t="shared" si="1"/>
        <v>3.8499999999999996</v>
      </c>
      <c r="K8" s="37">
        <f t="shared" si="2"/>
        <v>6.15</v>
      </c>
      <c r="L8" s="21">
        <v>3.6</v>
      </c>
      <c r="M8" s="22">
        <v>3.9</v>
      </c>
      <c r="N8" s="22">
        <v>2.9</v>
      </c>
      <c r="O8" s="23">
        <v>4.3</v>
      </c>
      <c r="P8" s="20">
        <f t="shared" si="3"/>
        <v>3.7499999999999991</v>
      </c>
      <c r="Q8" s="20">
        <f t="shared" si="5"/>
        <v>6.2500000000000009</v>
      </c>
      <c r="R8" s="24">
        <v>0</v>
      </c>
      <c r="S8" s="1">
        <f t="shared" si="4"/>
        <v>15.8</v>
      </c>
      <c r="T8" s="25">
        <f t="shared" si="6"/>
        <v>1</v>
      </c>
    </row>
    <row r="9" spans="1:20" x14ac:dyDescent="0.25">
      <c r="A9" s="33">
        <v>6</v>
      </c>
      <c r="B9" s="36" t="s">
        <v>71</v>
      </c>
      <c r="C9" s="15">
        <v>2</v>
      </c>
      <c r="D9" s="16">
        <v>1.2</v>
      </c>
      <c r="E9" s="17">
        <f t="shared" si="0"/>
        <v>3.2</v>
      </c>
      <c r="F9" s="18">
        <v>4.9000000000000004</v>
      </c>
      <c r="G9" s="19">
        <v>5.9</v>
      </c>
      <c r="H9" s="19">
        <v>5</v>
      </c>
      <c r="I9" s="31">
        <v>4.9000000000000004</v>
      </c>
      <c r="J9" s="20">
        <f t="shared" si="1"/>
        <v>4.9500000000000011</v>
      </c>
      <c r="K9" s="37">
        <f t="shared" si="2"/>
        <v>5.0499999999999989</v>
      </c>
      <c r="L9" s="21">
        <v>3.8</v>
      </c>
      <c r="M9" s="22">
        <v>3.9</v>
      </c>
      <c r="N9" s="22">
        <v>4.5</v>
      </c>
      <c r="O9" s="23">
        <v>4.9000000000000004</v>
      </c>
      <c r="P9" s="20">
        <f t="shared" si="3"/>
        <v>4.2000000000000011</v>
      </c>
      <c r="Q9" s="20">
        <f t="shared" si="5"/>
        <v>5.7999999999999989</v>
      </c>
      <c r="R9" s="24">
        <v>0</v>
      </c>
      <c r="S9" s="1">
        <f t="shared" si="4"/>
        <v>14.049999999999999</v>
      </c>
      <c r="T9" s="25">
        <f t="shared" si="6"/>
        <v>6</v>
      </c>
    </row>
    <row r="10" spans="1:20" x14ac:dyDescent="0.25">
      <c r="A10" s="33">
        <v>7</v>
      </c>
      <c r="B10" s="35" t="s">
        <v>72</v>
      </c>
      <c r="C10" s="15">
        <v>2.2999999999999998</v>
      </c>
      <c r="D10" s="16">
        <v>1.3</v>
      </c>
      <c r="E10" s="17">
        <f t="shared" ref="E10:E13" si="7">SUM(C10:D10)</f>
        <v>3.5999999999999996</v>
      </c>
      <c r="F10" s="18">
        <v>4.0999999999999996</v>
      </c>
      <c r="G10" s="19">
        <v>4.7</v>
      </c>
      <c r="H10" s="19">
        <v>5.3</v>
      </c>
      <c r="I10" s="31">
        <v>5.8</v>
      </c>
      <c r="J10" s="20">
        <f t="shared" si="1"/>
        <v>5.0000000000000009</v>
      </c>
      <c r="K10" s="37">
        <f t="shared" si="2"/>
        <v>4.9999999999999991</v>
      </c>
      <c r="L10" s="21">
        <v>6.3</v>
      </c>
      <c r="M10" s="22">
        <v>5.7</v>
      </c>
      <c r="N10" s="22">
        <v>7</v>
      </c>
      <c r="O10" s="23">
        <v>5.5</v>
      </c>
      <c r="P10" s="20">
        <f t="shared" si="3"/>
        <v>6</v>
      </c>
      <c r="Q10" s="20">
        <f t="shared" si="5"/>
        <v>4</v>
      </c>
      <c r="R10" s="24">
        <v>0</v>
      </c>
      <c r="S10" s="1">
        <f t="shared" si="4"/>
        <v>12.599999999999998</v>
      </c>
      <c r="T10" s="25">
        <f t="shared" si="6"/>
        <v>7</v>
      </c>
    </row>
    <row r="11" spans="1:20" x14ac:dyDescent="0.25">
      <c r="A11" s="33">
        <v>8</v>
      </c>
      <c r="B11" s="29" t="s">
        <v>73</v>
      </c>
      <c r="C11" s="15">
        <v>2</v>
      </c>
      <c r="D11" s="16">
        <v>1.2</v>
      </c>
      <c r="E11" s="17">
        <f t="shared" si="7"/>
        <v>3.2</v>
      </c>
      <c r="F11" s="18">
        <v>3.4</v>
      </c>
      <c r="G11" s="19">
        <v>3.9</v>
      </c>
      <c r="H11" s="19">
        <v>4.7</v>
      </c>
      <c r="I11" s="31">
        <v>3.7</v>
      </c>
      <c r="J11" s="20">
        <f t="shared" si="1"/>
        <v>3.8</v>
      </c>
      <c r="K11" s="37">
        <f t="shared" si="2"/>
        <v>6.2</v>
      </c>
      <c r="L11" s="21">
        <v>3.8</v>
      </c>
      <c r="M11" s="22">
        <v>3</v>
      </c>
      <c r="N11" s="22">
        <v>4.0999999999999996</v>
      </c>
      <c r="O11" s="23">
        <v>3.8</v>
      </c>
      <c r="P11" s="20">
        <f t="shared" si="3"/>
        <v>3.8</v>
      </c>
      <c r="Q11" s="20">
        <f t="shared" si="5"/>
        <v>6.2</v>
      </c>
      <c r="R11" s="24">
        <v>0</v>
      </c>
      <c r="S11" s="1">
        <f t="shared" si="4"/>
        <v>15.600000000000001</v>
      </c>
      <c r="T11" s="25">
        <f t="shared" si="6"/>
        <v>3</v>
      </c>
    </row>
    <row r="12" spans="1:20" x14ac:dyDescent="0.25">
      <c r="A12" s="33">
        <v>9</v>
      </c>
      <c r="B12" s="36" t="s">
        <v>74</v>
      </c>
      <c r="C12" s="15">
        <v>2.1</v>
      </c>
      <c r="D12" s="16">
        <v>0.9</v>
      </c>
      <c r="E12" s="17">
        <f t="shared" si="7"/>
        <v>3</v>
      </c>
      <c r="F12" s="18">
        <v>5</v>
      </c>
      <c r="G12" s="19">
        <v>3.8</v>
      </c>
      <c r="H12" s="19">
        <v>4.5</v>
      </c>
      <c r="I12" s="31">
        <v>4.9000000000000004</v>
      </c>
      <c r="J12" s="20">
        <f t="shared" si="1"/>
        <v>4.7000000000000011</v>
      </c>
      <c r="K12" s="37">
        <f t="shared" si="2"/>
        <v>5.2999999999999989</v>
      </c>
      <c r="L12" s="21">
        <v>4.5999999999999996</v>
      </c>
      <c r="M12" s="22">
        <v>3.9</v>
      </c>
      <c r="N12" s="22">
        <v>3.6</v>
      </c>
      <c r="O12" s="23">
        <v>3</v>
      </c>
      <c r="P12" s="20">
        <f t="shared" si="3"/>
        <v>3.75</v>
      </c>
      <c r="Q12" s="20">
        <f t="shared" si="5"/>
        <v>6.25</v>
      </c>
      <c r="R12" s="24">
        <v>0</v>
      </c>
      <c r="S12" s="1">
        <f t="shared" si="4"/>
        <v>14.549999999999999</v>
      </c>
      <c r="T12" s="25">
        <f t="shared" si="6"/>
        <v>4</v>
      </c>
    </row>
    <row r="13" spans="1:20" x14ac:dyDescent="0.25">
      <c r="A13" s="33">
        <v>10</v>
      </c>
      <c r="B13" s="35" t="s">
        <v>75</v>
      </c>
      <c r="C13" s="15">
        <v>2.6</v>
      </c>
      <c r="D13" s="16">
        <v>2.1</v>
      </c>
      <c r="E13" s="17">
        <f t="shared" si="7"/>
        <v>4.7</v>
      </c>
      <c r="F13" s="18">
        <v>5.7</v>
      </c>
      <c r="G13" s="19">
        <v>3.6</v>
      </c>
      <c r="H13" s="19">
        <v>5.0999999999999996</v>
      </c>
      <c r="I13" s="31">
        <v>4.5</v>
      </c>
      <c r="J13" s="20">
        <f t="shared" si="1"/>
        <v>4.8</v>
      </c>
      <c r="K13" s="37">
        <f t="shared" si="2"/>
        <v>5.2</v>
      </c>
      <c r="L13" s="21">
        <v>4.3</v>
      </c>
      <c r="M13" s="22">
        <v>4.0999999999999996</v>
      </c>
      <c r="N13" s="22">
        <v>4.2</v>
      </c>
      <c r="O13" s="23">
        <v>4.5</v>
      </c>
      <c r="P13" s="20">
        <f t="shared" si="3"/>
        <v>4.2499999999999991</v>
      </c>
      <c r="Q13" s="20">
        <f t="shared" si="5"/>
        <v>5.7500000000000009</v>
      </c>
      <c r="R13" s="24">
        <v>0</v>
      </c>
      <c r="S13" s="1">
        <f t="shared" si="4"/>
        <v>15.650000000000002</v>
      </c>
      <c r="T13" s="25">
        <f t="shared" si="6"/>
        <v>2</v>
      </c>
    </row>
    <row r="14" spans="1:20" x14ac:dyDescent="0.25">
      <c r="F14" s="4"/>
      <c r="G14" s="4"/>
      <c r="H14" s="4"/>
      <c r="I14" s="4"/>
    </row>
    <row r="15" spans="1:20" x14ac:dyDescent="0.25">
      <c r="A15" s="81" t="s">
        <v>64</v>
      </c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</row>
    <row r="16" spans="1:20" x14ac:dyDescent="0.25">
      <c r="A16" s="80" t="s">
        <v>17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</row>
    <row r="17" spans="1:20" ht="60" x14ac:dyDescent="0.25">
      <c r="A17" s="5" t="s">
        <v>0</v>
      </c>
      <c r="B17" s="5" t="s">
        <v>1</v>
      </c>
      <c r="C17" s="6" t="s">
        <v>2</v>
      </c>
      <c r="D17" s="7" t="s">
        <v>3</v>
      </c>
      <c r="E17" s="8" t="s">
        <v>4</v>
      </c>
      <c r="F17" s="9" t="s">
        <v>5</v>
      </c>
      <c r="G17" s="10" t="s">
        <v>6</v>
      </c>
      <c r="H17" s="10" t="s">
        <v>19</v>
      </c>
      <c r="I17" s="32" t="s">
        <v>135</v>
      </c>
      <c r="J17" s="8" t="s">
        <v>7</v>
      </c>
      <c r="K17" s="2" t="s">
        <v>8</v>
      </c>
      <c r="L17" s="11" t="s">
        <v>9</v>
      </c>
      <c r="M17" s="12" t="s">
        <v>10</v>
      </c>
      <c r="N17" s="12" t="s">
        <v>11</v>
      </c>
      <c r="O17" s="13" t="s">
        <v>136</v>
      </c>
      <c r="P17" s="8" t="s">
        <v>12</v>
      </c>
      <c r="Q17" s="8" t="s">
        <v>13</v>
      </c>
      <c r="R17" s="14" t="s">
        <v>14</v>
      </c>
      <c r="S17" s="3" t="s">
        <v>15</v>
      </c>
      <c r="T17" s="14" t="s">
        <v>16</v>
      </c>
    </row>
    <row r="18" spans="1:20" x14ac:dyDescent="0.25">
      <c r="A18" s="33">
        <v>11</v>
      </c>
      <c r="B18" s="35" t="s">
        <v>69</v>
      </c>
      <c r="C18" s="15">
        <v>0.7</v>
      </c>
      <c r="D18" s="16">
        <v>0</v>
      </c>
      <c r="E18" s="17">
        <f t="shared" ref="E18:E27" si="8">SUM(C18:D18)</f>
        <v>0.7</v>
      </c>
      <c r="F18" s="18">
        <v>5.4</v>
      </c>
      <c r="G18" s="19">
        <v>5.2</v>
      </c>
      <c r="H18" s="19">
        <v>5.8</v>
      </c>
      <c r="I18" s="31">
        <v>7.1</v>
      </c>
      <c r="J18" s="20">
        <f t="shared" ref="J18:J27" si="9">(SUM(F18:I18)-MAX(F18:I18)-MIN(F18:I18))/2</f>
        <v>5.6</v>
      </c>
      <c r="K18" s="37">
        <f t="shared" ref="K18:K27" si="10">(10-J18)</f>
        <v>4.4000000000000004</v>
      </c>
      <c r="L18" s="21">
        <v>6.9</v>
      </c>
      <c r="M18" s="22">
        <v>6.3</v>
      </c>
      <c r="N18" s="22">
        <v>6.1</v>
      </c>
      <c r="O18" s="23">
        <v>7.3</v>
      </c>
      <c r="P18" s="20">
        <f t="shared" ref="P18:P27" si="11">(SUM(L18:O18)-MAX(L18:O18)-MIN(L18:O18))/2</f>
        <v>6.5999999999999988</v>
      </c>
      <c r="Q18" s="20">
        <f>10-P18</f>
        <v>3.4000000000000012</v>
      </c>
      <c r="R18" s="24">
        <v>0.6</v>
      </c>
      <c r="S18" s="1">
        <f t="shared" ref="S18:S27" si="12">E18+K18+Q18-R18</f>
        <v>7.9000000000000021</v>
      </c>
      <c r="T18" s="25">
        <f>_xlfn.RANK.EQ(S18,$S$18:$S$27,0)</f>
        <v>9</v>
      </c>
    </row>
    <row r="19" spans="1:20" x14ac:dyDescent="0.25">
      <c r="A19" s="33">
        <v>12</v>
      </c>
      <c r="B19" s="29" t="s">
        <v>70</v>
      </c>
      <c r="C19" s="15">
        <v>0.1</v>
      </c>
      <c r="D19" s="16">
        <v>1.1000000000000001</v>
      </c>
      <c r="E19" s="17">
        <f t="shared" si="8"/>
        <v>1.2000000000000002</v>
      </c>
      <c r="F19" s="18">
        <v>7.3</v>
      </c>
      <c r="G19" s="19">
        <v>5.0999999999999996</v>
      </c>
      <c r="H19" s="19">
        <v>4.7</v>
      </c>
      <c r="I19" s="31">
        <v>4.2</v>
      </c>
      <c r="J19" s="20">
        <f t="shared" si="9"/>
        <v>4.8999999999999986</v>
      </c>
      <c r="K19" s="37">
        <f t="shared" si="10"/>
        <v>5.1000000000000014</v>
      </c>
      <c r="L19" s="21">
        <v>5.4</v>
      </c>
      <c r="M19" s="22">
        <v>6.2</v>
      </c>
      <c r="N19" s="22">
        <v>6.8</v>
      </c>
      <c r="O19" s="23">
        <v>7.2</v>
      </c>
      <c r="P19" s="20">
        <f t="shared" si="11"/>
        <v>6.5000000000000009</v>
      </c>
      <c r="Q19" s="20">
        <f t="shared" ref="Q19:Q27" si="13">10-P19</f>
        <v>3.4999999999999991</v>
      </c>
      <c r="R19" s="24">
        <v>0</v>
      </c>
      <c r="S19" s="1">
        <f t="shared" si="12"/>
        <v>9.8000000000000007</v>
      </c>
      <c r="T19" s="25">
        <f t="shared" ref="T19:T27" si="14">_xlfn.RANK.EQ(S19,$S$18:$S$27,0)</f>
        <v>8</v>
      </c>
    </row>
    <row r="20" spans="1:20" x14ac:dyDescent="0.25">
      <c r="A20" s="33">
        <v>13</v>
      </c>
      <c r="B20" s="36" t="s">
        <v>71</v>
      </c>
      <c r="C20" s="15">
        <v>2.2999999999999998</v>
      </c>
      <c r="D20" s="16">
        <v>0.9</v>
      </c>
      <c r="E20" s="17">
        <f t="shared" si="8"/>
        <v>3.1999999999999997</v>
      </c>
      <c r="F20" s="18">
        <v>5.5</v>
      </c>
      <c r="G20" s="19">
        <v>4.3</v>
      </c>
      <c r="H20" s="19">
        <v>4.3</v>
      </c>
      <c r="I20" s="31">
        <v>4.2</v>
      </c>
      <c r="J20" s="20">
        <f t="shared" si="9"/>
        <v>4.3000000000000007</v>
      </c>
      <c r="K20" s="37">
        <f t="shared" si="10"/>
        <v>5.6999999999999993</v>
      </c>
      <c r="L20" s="21">
        <v>5.3</v>
      </c>
      <c r="M20" s="22">
        <v>3.7</v>
      </c>
      <c r="N20" s="22">
        <v>4.9000000000000004</v>
      </c>
      <c r="O20" s="23">
        <v>5.0999999999999996</v>
      </c>
      <c r="P20" s="20">
        <f t="shared" si="11"/>
        <v>5</v>
      </c>
      <c r="Q20" s="20">
        <f t="shared" si="13"/>
        <v>5</v>
      </c>
      <c r="R20" s="24">
        <v>0</v>
      </c>
      <c r="S20" s="1">
        <f t="shared" si="12"/>
        <v>13.899999999999999</v>
      </c>
      <c r="T20" s="25">
        <f t="shared" si="14"/>
        <v>5</v>
      </c>
    </row>
    <row r="21" spans="1:20" x14ac:dyDescent="0.25">
      <c r="A21" s="33">
        <v>14</v>
      </c>
      <c r="B21" s="35" t="s">
        <v>72</v>
      </c>
      <c r="C21" s="15">
        <v>2.7</v>
      </c>
      <c r="D21" s="16">
        <v>0.1</v>
      </c>
      <c r="E21" s="17">
        <f t="shared" si="8"/>
        <v>2.8000000000000003</v>
      </c>
      <c r="F21" s="18">
        <v>3.8</v>
      </c>
      <c r="G21" s="19">
        <v>3.8</v>
      </c>
      <c r="H21" s="19">
        <v>4.4000000000000004</v>
      </c>
      <c r="I21" s="31">
        <v>4.7</v>
      </c>
      <c r="J21" s="20">
        <f t="shared" si="9"/>
        <v>4.0999999999999996</v>
      </c>
      <c r="K21" s="37">
        <f t="shared" si="10"/>
        <v>5.9</v>
      </c>
      <c r="L21" s="21">
        <v>4.5</v>
      </c>
      <c r="M21" s="22">
        <v>4.5</v>
      </c>
      <c r="N21" s="22">
        <v>4.4000000000000004</v>
      </c>
      <c r="O21" s="23">
        <v>3.9</v>
      </c>
      <c r="P21" s="20">
        <f t="shared" si="11"/>
        <v>4.45</v>
      </c>
      <c r="Q21" s="20">
        <f t="shared" si="13"/>
        <v>5.55</v>
      </c>
      <c r="R21" s="24">
        <v>0</v>
      </c>
      <c r="S21" s="1">
        <f t="shared" si="12"/>
        <v>14.25</v>
      </c>
      <c r="T21" s="25">
        <f t="shared" si="14"/>
        <v>4</v>
      </c>
    </row>
    <row r="22" spans="1:20" x14ac:dyDescent="0.25">
      <c r="A22" s="33">
        <v>15</v>
      </c>
      <c r="B22" s="29" t="s">
        <v>73</v>
      </c>
      <c r="C22" s="15">
        <v>2.4</v>
      </c>
      <c r="D22" s="16">
        <v>0.9</v>
      </c>
      <c r="E22" s="17">
        <f t="shared" si="8"/>
        <v>3.3</v>
      </c>
      <c r="F22" s="18">
        <v>3.5</v>
      </c>
      <c r="G22" s="19">
        <v>3.4</v>
      </c>
      <c r="H22" s="19">
        <v>3.4</v>
      </c>
      <c r="I22" s="31">
        <v>3</v>
      </c>
      <c r="J22" s="20">
        <f t="shared" si="9"/>
        <v>3.4000000000000004</v>
      </c>
      <c r="K22" s="37">
        <f t="shared" si="10"/>
        <v>6.6</v>
      </c>
      <c r="L22" s="21">
        <v>3.1</v>
      </c>
      <c r="M22" s="22">
        <v>3.7</v>
      </c>
      <c r="N22" s="22">
        <v>3.1</v>
      </c>
      <c r="O22" s="23">
        <v>2.8</v>
      </c>
      <c r="P22" s="20">
        <f t="shared" si="11"/>
        <v>3.1</v>
      </c>
      <c r="Q22" s="20">
        <f t="shared" si="13"/>
        <v>6.9</v>
      </c>
      <c r="R22" s="24">
        <v>0</v>
      </c>
      <c r="S22" s="1">
        <f t="shared" si="12"/>
        <v>16.799999999999997</v>
      </c>
      <c r="T22" s="25">
        <f t="shared" si="14"/>
        <v>2</v>
      </c>
    </row>
    <row r="23" spans="1:20" x14ac:dyDescent="0.25">
      <c r="A23" s="33">
        <v>16</v>
      </c>
      <c r="B23" s="36" t="s">
        <v>74</v>
      </c>
      <c r="C23" s="15">
        <v>1.9</v>
      </c>
      <c r="D23" s="16">
        <v>0</v>
      </c>
      <c r="E23" s="17">
        <f t="shared" si="8"/>
        <v>1.9</v>
      </c>
      <c r="F23" s="18">
        <v>4.2</v>
      </c>
      <c r="G23" s="19">
        <v>4.5</v>
      </c>
      <c r="H23" s="19">
        <v>4.7</v>
      </c>
      <c r="I23" s="31">
        <v>5.2</v>
      </c>
      <c r="J23" s="20">
        <f t="shared" si="9"/>
        <v>4.5999999999999996</v>
      </c>
      <c r="K23" s="37">
        <f t="shared" si="10"/>
        <v>5.4</v>
      </c>
      <c r="L23" s="21">
        <v>4.7</v>
      </c>
      <c r="M23" s="22">
        <v>5.5</v>
      </c>
      <c r="N23" s="22">
        <v>5</v>
      </c>
      <c r="O23" s="23">
        <v>5.2</v>
      </c>
      <c r="P23" s="20">
        <f t="shared" si="11"/>
        <v>5.0999999999999996</v>
      </c>
      <c r="Q23" s="20">
        <f t="shared" si="13"/>
        <v>4.9000000000000004</v>
      </c>
      <c r="R23" s="24">
        <v>0</v>
      </c>
      <c r="S23" s="1">
        <f t="shared" si="12"/>
        <v>12.200000000000001</v>
      </c>
      <c r="T23" s="25">
        <f t="shared" si="14"/>
        <v>6</v>
      </c>
    </row>
    <row r="24" spans="1:20" x14ac:dyDescent="0.25">
      <c r="A24" s="33">
        <v>17</v>
      </c>
      <c r="B24" s="35" t="s">
        <v>75</v>
      </c>
      <c r="C24" s="15">
        <v>3.2</v>
      </c>
      <c r="D24" s="16">
        <v>2.2000000000000002</v>
      </c>
      <c r="E24" s="17">
        <f t="shared" si="8"/>
        <v>5.4</v>
      </c>
      <c r="F24" s="18">
        <v>5.7</v>
      </c>
      <c r="G24" s="19">
        <v>3.7</v>
      </c>
      <c r="H24" s="19">
        <v>3.7</v>
      </c>
      <c r="I24" s="31">
        <v>3.2</v>
      </c>
      <c r="J24" s="20">
        <f t="shared" si="9"/>
        <v>3.7000000000000006</v>
      </c>
      <c r="K24" s="37">
        <f t="shared" si="10"/>
        <v>6.2999999999999989</v>
      </c>
      <c r="L24" s="21">
        <v>4.0999999999999996</v>
      </c>
      <c r="M24" s="22">
        <v>4</v>
      </c>
      <c r="N24" s="22">
        <v>3.6</v>
      </c>
      <c r="O24" s="23">
        <v>2.8</v>
      </c>
      <c r="P24" s="20">
        <f t="shared" si="11"/>
        <v>3.8000000000000003</v>
      </c>
      <c r="Q24" s="20">
        <f t="shared" si="13"/>
        <v>6.1999999999999993</v>
      </c>
      <c r="R24" s="24">
        <v>0</v>
      </c>
      <c r="S24" s="1">
        <f t="shared" si="12"/>
        <v>17.899999999999999</v>
      </c>
      <c r="T24" s="25">
        <f t="shared" si="14"/>
        <v>1</v>
      </c>
    </row>
    <row r="25" spans="1:20" x14ac:dyDescent="0.25">
      <c r="A25" s="33">
        <v>18</v>
      </c>
      <c r="B25" s="27" t="s">
        <v>66</v>
      </c>
      <c r="C25" s="15">
        <v>2.6</v>
      </c>
      <c r="D25" s="16">
        <v>0.5</v>
      </c>
      <c r="E25" s="17">
        <f t="shared" si="8"/>
        <v>3.1</v>
      </c>
      <c r="F25" s="18">
        <v>4.3</v>
      </c>
      <c r="G25" s="19">
        <v>4</v>
      </c>
      <c r="H25" s="19">
        <v>4.2</v>
      </c>
      <c r="I25" s="31">
        <v>3</v>
      </c>
      <c r="J25" s="20">
        <f t="shared" si="9"/>
        <v>4.0999999999999996</v>
      </c>
      <c r="K25" s="37">
        <f t="shared" si="10"/>
        <v>5.9</v>
      </c>
      <c r="L25" s="21">
        <v>5.4</v>
      </c>
      <c r="M25" s="22">
        <v>4.0999999999999996</v>
      </c>
      <c r="N25" s="22">
        <v>4.4000000000000004</v>
      </c>
      <c r="O25" s="23">
        <v>4.2</v>
      </c>
      <c r="P25" s="20">
        <f t="shared" si="11"/>
        <v>4.3000000000000007</v>
      </c>
      <c r="Q25" s="20">
        <f t="shared" si="13"/>
        <v>5.6999999999999993</v>
      </c>
      <c r="R25" s="24">
        <v>0.3</v>
      </c>
      <c r="S25" s="1">
        <f t="shared" si="12"/>
        <v>14.399999999999999</v>
      </c>
      <c r="T25" s="25">
        <f t="shared" si="14"/>
        <v>3</v>
      </c>
    </row>
    <row r="26" spans="1:20" x14ac:dyDescent="0.25">
      <c r="A26" s="33">
        <v>19</v>
      </c>
      <c r="B26" s="34" t="s">
        <v>67</v>
      </c>
      <c r="C26" s="15">
        <v>1</v>
      </c>
      <c r="D26" s="16">
        <v>1.3</v>
      </c>
      <c r="E26" s="17">
        <f t="shared" si="8"/>
        <v>2.2999999999999998</v>
      </c>
      <c r="F26" s="18">
        <v>5.6</v>
      </c>
      <c r="G26" s="19">
        <v>4.7</v>
      </c>
      <c r="H26" s="19">
        <v>5.0999999999999996</v>
      </c>
      <c r="I26" s="31">
        <v>3.9</v>
      </c>
      <c r="J26" s="20">
        <f t="shared" si="9"/>
        <v>4.9000000000000004</v>
      </c>
      <c r="K26" s="37">
        <f t="shared" si="10"/>
        <v>5.0999999999999996</v>
      </c>
      <c r="L26" s="21">
        <v>5.8</v>
      </c>
      <c r="M26" s="22">
        <v>5.5</v>
      </c>
      <c r="N26" s="22">
        <v>5.4</v>
      </c>
      <c r="O26" s="23">
        <v>5.3</v>
      </c>
      <c r="P26" s="20">
        <f t="shared" si="11"/>
        <v>5.4500000000000011</v>
      </c>
      <c r="Q26" s="20">
        <f t="shared" si="13"/>
        <v>4.5499999999999989</v>
      </c>
      <c r="R26" s="24">
        <v>0</v>
      </c>
      <c r="S26" s="1">
        <f t="shared" si="12"/>
        <v>11.95</v>
      </c>
      <c r="T26" s="25">
        <f t="shared" si="14"/>
        <v>7</v>
      </c>
    </row>
    <row r="27" spans="1:20" x14ac:dyDescent="0.25">
      <c r="A27" s="33">
        <v>20</v>
      </c>
      <c r="B27" s="28" t="s">
        <v>68</v>
      </c>
      <c r="C27" s="15">
        <v>0</v>
      </c>
      <c r="D27" s="16">
        <v>0</v>
      </c>
      <c r="E27" s="17">
        <f t="shared" si="8"/>
        <v>0</v>
      </c>
      <c r="F27" s="18">
        <v>0</v>
      </c>
      <c r="G27" s="19">
        <v>0</v>
      </c>
      <c r="H27" s="19">
        <v>0</v>
      </c>
      <c r="I27" s="31">
        <v>0</v>
      </c>
      <c r="J27" s="20">
        <f t="shared" si="9"/>
        <v>0</v>
      </c>
      <c r="K27" s="37">
        <f t="shared" si="10"/>
        <v>10</v>
      </c>
      <c r="L27" s="21">
        <v>0</v>
      </c>
      <c r="M27" s="22">
        <v>0</v>
      </c>
      <c r="N27" s="22">
        <v>0</v>
      </c>
      <c r="O27" s="23">
        <v>0</v>
      </c>
      <c r="P27" s="20">
        <f t="shared" si="11"/>
        <v>0</v>
      </c>
      <c r="Q27" s="20">
        <f t="shared" si="13"/>
        <v>10</v>
      </c>
      <c r="R27" s="24">
        <v>20</v>
      </c>
      <c r="S27" s="1">
        <f t="shared" si="12"/>
        <v>0</v>
      </c>
      <c r="T27" s="25">
        <f t="shared" si="14"/>
        <v>10</v>
      </c>
    </row>
    <row r="29" spans="1:20" x14ac:dyDescent="0.25">
      <c r="A29" s="81" t="s">
        <v>64</v>
      </c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</row>
    <row r="30" spans="1:20" x14ac:dyDescent="0.25">
      <c r="A30" s="80" t="s">
        <v>18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</row>
    <row r="31" spans="1:20" ht="60" x14ac:dyDescent="0.25">
      <c r="A31" s="5" t="s">
        <v>0</v>
      </c>
      <c r="B31" s="5" t="s">
        <v>1</v>
      </c>
      <c r="C31" s="6" t="s">
        <v>2</v>
      </c>
      <c r="D31" s="7" t="s">
        <v>3</v>
      </c>
      <c r="E31" s="8" t="s">
        <v>4</v>
      </c>
      <c r="F31" s="9" t="s">
        <v>5</v>
      </c>
      <c r="G31" s="10" t="s">
        <v>6</v>
      </c>
      <c r="H31" s="10" t="s">
        <v>19</v>
      </c>
      <c r="I31" s="32" t="s">
        <v>135</v>
      </c>
      <c r="J31" s="8" t="s">
        <v>7</v>
      </c>
      <c r="K31" s="2" t="s">
        <v>8</v>
      </c>
      <c r="L31" s="11" t="s">
        <v>9</v>
      </c>
      <c r="M31" s="12" t="s">
        <v>10</v>
      </c>
      <c r="N31" s="12" t="s">
        <v>11</v>
      </c>
      <c r="O31" s="13" t="s">
        <v>136</v>
      </c>
      <c r="P31" s="8" t="s">
        <v>12</v>
      </c>
      <c r="Q31" s="8" t="s">
        <v>13</v>
      </c>
      <c r="R31" s="14" t="s">
        <v>14</v>
      </c>
      <c r="S31" s="3" t="s">
        <v>15</v>
      </c>
      <c r="T31" s="14" t="s">
        <v>16</v>
      </c>
    </row>
    <row r="32" spans="1:20" x14ac:dyDescent="0.25">
      <c r="A32" s="33">
        <v>21</v>
      </c>
      <c r="B32" s="35" t="s">
        <v>72</v>
      </c>
      <c r="C32" s="15">
        <v>2.5</v>
      </c>
      <c r="D32" s="16">
        <v>0.7</v>
      </c>
      <c r="E32" s="17">
        <f t="shared" ref="E32:E41" si="15">SUM(C32:D32)</f>
        <v>3.2</v>
      </c>
      <c r="F32" s="18">
        <v>3.2</v>
      </c>
      <c r="G32" s="19">
        <v>4.3</v>
      </c>
      <c r="H32" s="19">
        <v>4.5</v>
      </c>
      <c r="I32" s="31">
        <v>4.5</v>
      </c>
      <c r="J32" s="20">
        <f t="shared" ref="J32:J41" si="16">(SUM(F32:I32)-MAX(F32:I32)-MIN(F32:I32))/2</f>
        <v>4.4000000000000004</v>
      </c>
      <c r="K32" s="37">
        <f t="shared" ref="K32:K41" si="17">(10-J32)</f>
        <v>5.6</v>
      </c>
      <c r="L32" s="21">
        <v>6.6</v>
      </c>
      <c r="M32" s="22">
        <v>4.7</v>
      </c>
      <c r="N32" s="22">
        <v>4.4000000000000004</v>
      </c>
      <c r="O32" s="23">
        <v>4.3</v>
      </c>
      <c r="P32" s="20">
        <f t="shared" ref="P32:P41" si="18">(SUM(L32:O32)-MAX(L32:O32)-MIN(L32:O32))/2</f>
        <v>4.5500000000000007</v>
      </c>
      <c r="Q32" s="20">
        <f t="shared" ref="Q32:Q41" si="19">10-P32</f>
        <v>5.4499999999999993</v>
      </c>
      <c r="R32" s="24">
        <v>0</v>
      </c>
      <c r="S32" s="1">
        <f t="shared" ref="S32:S41" si="20">E32+K32+Q32-R32</f>
        <v>14.25</v>
      </c>
      <c r="T32" s="25">
        <f>_xlfn.RANK.EQ(S32,$S$32:$S$41,0)</f>
        <v>4</v>
      </c>
    </row>
    <row r="33" spans="1:20" x14ac:dyDescent="0.25">
      <c r="A33" s="33">
        <v>22</v>
      </c>
      <c r="B33" s="29" t="s">
        <v>73</v>
      </c>
      <c r="C33" s="15">
        <v>2.1</v>
      </c>
      <c r="D33" s="16">
        <v>0.6</v>
      </c>
      <c r="E33" s="17">
        <f t="shared" si="15"/>
        <v>2.7</v>
      </c>
      <c r="F33" s="18">
        <v>3.2</v>
      </c>
      <c r="G33" s="19">
        <v>3.9</v>
      </c>
      <c r="H33" s="19">
        <v>3.6</v>
      </c>
      <c r="I33" s="31">
        <v>3.9</v>
      </c>
      <c r="J33" s="20">
        <f t="shared" si="16"/>
        <v>3.7499999999999996</v>
      </c>
      <c r="K33" s="37">
        <f t="shared" si="17"/>
        <v>6.25</v>
      </c>
      <c r="L33" s="21">
        <v>4.5</v>
      </c>
      <c r="M33" s="22">
        <v>4.2</v>
      </c>
      <c r="N33" s="22">
        <v>3.9</v>
      </c>
      <c r="O33" s="23">
        <v>3.7</v>
      </c>
      <c r="P33" s="20">
        <f t="shared" si="18"/>
        <v>4.0500000000000007</v>
      </c>
      <c r="Q33" s="20">
        <f t="shared" si="19"/>
        <v>5.9499999999999993</v>
      </c>
      <c r="R33" s="24">
        <v>0</v>
      </c>
      <c r="S33" s="1">
        <f t="shared" si="20"/>
        <v>14.899999999999999</v>
      </c>
      <c r="T33" s="25">
        <f t="shared" ref="T33:T41" si="21">_xlfn.RANK.EQ(S33,$S$32:$S$41,0)</f>
        <v>3</v>
      </c>
    </row>
    <row r="34" spans="1:20" x14ac:dyDescent="0.25">
      <c r="A34" s="33">
        <v>23</v>
      </c>
      <c r="B34" s="36" t="s">
        <v>74</v>
      </c>
      <c r="C34" s="15">
        <v>1</v>
      </c>
      <c r="D34" s="16">
        <v>0.5</v>
      </c>
      <c r="E34" s="17">
        <f t="shared" si="15"/>
        <v>1.5</v>
      </c>
      <c r="F34" s="18">
        <v>5</v>
      </c>
      <c r="G34" s="19">
        <v>5.0999999999999996</v>
      </c>
      <c r="H34" s="19">
        <v>4.8</v>
      </c>
      <c r="I34" s="31">
        <v>4.3</v>
      </c>
      <c r="J34" s="20">
        <f t="shared" si="16"/>
        <v>4.9000000000000004</v>
      </c>
      <c r="K34" s="37">
        <f t="shared" si="17"/>
        <v>5.0999999999999996</v>
      </c>
      <c r="L34" s="21">
        <v>4.8</v>
      </c>
      <c r="M34" s="22">
        <v>5.2</v>
      </c>
      <c r="N34" s="22">
        <v>5.2</v>
      </c>
      <c r="O34" s="23">
        <v>5.7</v>
      </c>
      <c r="P34" s="20">
        <f t="shared" si="18"/>
        <v>5.1999999999999993</v>
      </c>
      <c r="Q34" s="20">
        <f t="shared" si="19"/>
        <v>4.8000000000000007</v>
      </c>
      <c r="R34" s="24">
        <v>0</v>
      </c>
      <c r="S34" s="1">
        <f t="shared" si="20"/>
        <v>11.4</v>
      </c>
      <c r="T34" s="25">
        <f t="shared" si="21"/>
        <v>8</v>
      </c>
    </row>
    <row r="35" spans="1:20" x14ac:dyDescent="0.25">
      <c r="A35" s="33">
        <v>24</v>
      </c>
      <c r="B35" s="35" t="s">
        <v>75</v>
      </c>
      <c r="C35" s="15">
        <v>3.3</v>
      </c>
      <c r="D35" s="16">
        <v>2.5</v>
      </c>
      <c r="E35" s="17">
        <f t="shared" si="15"/>
        <v>5.8</v>
      </c>
      <c r="F35" s="18">
        <v>2.4</v>
      </c>
      <c r="G35" s="19">
        <v>4.0999999999999996</v>
      </c>
      <c r="H35" s="19">
        <v>4.3</v>
      </c>
      <c r="I35" s="31">
        <v>4.3</v>
      </c>
      <c r="J35" s="20">
        <f t="shared" si="16"/>
        <v>4.2</v>
      </c>
      <c r="K35" s="37">
        <f t="shared" si="17"/>
        <v>5.8</v>
      </c>
      <c r="L35" s="21">
        <v>3.6</v>
      </c>
      <c r="M35" s="22">
        <v>3.8</v>
      </c>
      <c r="N35" s="22">
        <v>3.7</v>
      </c>
      <c r="O35" s="23">
        <v>5</v>
      </c>
      <c r="P35" s="20">
        <f t="shared" si="18"/>
        <v>3.7500000000000009</v>
      </c>
      <c r="Q35" s="20">
        <f t="shared" si="19"/>
        <v>6.2499999999999991</v>
      </c>
      <c r="R35" s="24">
        <v>0</v>
      </c>
      <c r="S35" s="1">
        <f t="shared" si="20"/>
        <v>17.849999999999998</v>
      </c>
      <c r="T35" s="25">
        <f t="shared" si="21"/>
        <v>1</v>
      </c>
    </row>
    <row r="36" spans="1:20" x14ac:dyDescent="0.25">
      <c r="A36" s="33">
        <v>25</v>
      </c>
      <c r="B36" s="27" t="s">
        <v>66</v>
      </c>
      <c r="C36" s="15">
        <v>3.4</v>
      </c>
      <c r="D36" s="16">
        <v>1.7</v>
      </c>
      <c r="E36" s="17">
        <f t="shared" si="15"/>
        <v>5.0999999999999996</v>
      </c>
      <c r="F36" s="18">
        <v>4.0999999999999996</v>
      </c>
      <c r="G36" s="19">
        <v>3.6</v>
      </c>
      <c r="H36" s="19">
        <v>3.1</v>
      </c>
      <c r="I36" s="31">
        <v>5</v>
      </c>
      <c r="J36" s="20">
        <f t="shared" si="16"/>
        <v>3.8499999999999996</v>
      </c>
      <c r="K36" s="37">
        <f t="shared" si="17"/>
        <v>6.15</v>
      </c>
      <c r="L36" s="21">
        <v>4.2</v>
      </c>
      <c r="M36" s="22">
        <v>3.7</v>
      </c>
      <c r="N36" s="22">
        <v>3.5</v>
      </c>
      <c r="O36" s="23">
        <v>4.9000000000000004</v>
      </c>
      <c r="P36" s="20">
        <f t="shared" si="18"/>
        <v>3.95</v>
      </c>
      <c r="Q36" s="20">
        <f t="shared" si="19"/>
        <v>6.05</v>
      </c>
      <c r="R36" s="24">
        <v>0</v>
      </c>
      <c r="S36" s="1">
        <f t="shared" si="20"/>
        <v>17.3</v>
      </c>
      <c r="T36" s="25">
        <f t="shared" si="21"/>
        <v>2</v>
      </c>
    </row>
    <row r="37" spans="1:20" x14ac:dyDescent="0.25">
      <c r="A37" s="33">
        <v>26</v>
      </c>
      <c r="B37" s="34" t="s">
        <v>67</v>
      </c>
      <c r="C37" s="15">
        <v>2</v>
      </c>
      <c r="D37" s="16">
        <v>0</v>
      </c>
      <c r="E37" s="17">
        <f t="shared" si="15"/>
        <v>2</v>
      </c>
      <c r="F37" s="18">
        <v>4.3</v>
      </c>
      <c r="G37" s="19">
        <v>4.5999999999999996</v>
      </c>
      <c r="H37" s="19">
        <v>5.7</v>
      </c>
      <c r="I37" s="31">
        <v>5</v>
      </c>
      <c r="J37" s="20">
        <f t="shared" si="16"/>
        <v>4.7999999999999989</v>
      </c>
      <c r="K37" s="37">
        <f t="shared" si="17"/>
        <v>5.2000000000000011</v>
      </c>
      <c r="L37" s="21">
        <v>5.5</v>
      </c>
      <c r="M37" s="22">
        <v>4.5</v>
      </c>
      <c r="N37" s="22">
        <v>4.8</v>
      </c>
      <c r="O37" s="23">
        <v>5.2</v>
      </c>
      <c r="P37" s="20">
        <f t="shared" si="18"/>
        <v>5</v>
      </c>
      <c r="Q37" s="20">
        <f t="shared" si="19"/>
        <v>5</v>
      </c>
      <c r="R37" s="24">
        <v>0.3</v>
      </c>
      <c r="S37" s="1">
        <f t="shared" si="20"/>
        <v>11.9</v>
      </c>
      <c r="T37" s="25">
        <f t="shared" si="21"/>
        <v>7</v>
      </c>
    </row>
    <row r="38" spans="1:20" x14ac:dyDescent="0.25">
      <c r="A38" s="33">
        <v>27</v>
      </c>
      <c r="B38" s="28" t="s">
        <v>68</v>
      </c>
      <c r="C38" s="15">
        <v>0</v>
      </c>
      <c r="D38" s="16">
        <v>0</v>
      </c>
      <c r="E38" s="17">
        <f t="shared" si="15"/>
        <v>0</v>
      </c>
      <c r="F38" s="18">
        <v>0</v>
      </c>
      <c r="G38" s="19">
        <v>0</v>
      </c>
      <c r="H38" s="19">
        <v>0</v>
      </c>
      <c r="I38" s="31">
        <v>0</v>
      </c>
      <c r="J38" s="20">
        <f t="shared" si="16"/>
        <v>0</v>
      </c>
      <c r="K38" s="37">
        <f t="shared" si="17"/>
        <v>10</v>
      </c>
      <c r="L38" s="21">
        <v>0</v>
      </c>
      <c r="M38" s="22">
        <v>0</v>
      </c>
      <c r="N38" s="22">
        <v>0</v>
      </c>
      <c r="O38" s="23">
        <v>0</v>
      </c>
      <c r="P38" s="20">
        <f t="shared" si="18"/>
        <v>0</v>
      </c>
      <c r="Q38" s="20">
        <f t="shared" si="19"/>
        <v>10</v>
      </c>
      <c r="R38" s="24">
        <v>20</v>
      </c>
      <c r="S38" s="1">
        <f t="shared" si="20"/>
        <v>0</v>
      </c>
      <c r="T38" s="25">
        <f t="shared" si="21"/>
        <v>10</v>
      </c>
    </row>
    <row r="39" spans="1:20" x14ac:dyDescent="0.25">
      <c r="A39" s="33">
        <v>28</v>
      </c>
      <c r="B39" s="35" t="s">
        <v>69</v>
      </c>
      <c r="C39" s="15">
        <v>1.2</v>
      </c>
      <c r="D39" s="16">
        <v>0.5</v>
      </c>
      <c r="E39" s="17">
        <f t="shared" si="15"/>
        <v>1.7</v>
      </c>
      <c r="F39" s="18">
        <v>5.2</v>
      </c>
      <c r="G39" s="19">
        <v>5.2</v>
      </c>
      <c r="H39" s="19">
        <v>5.6</v>
      </c>
      <c r="I39" s="31">
        <v>5.2</v>
      </c>
      <c r="J39" s="20">
        <f t="shared" si="16"/>
        <v>5.1999999999999993</v>
      </c>
      <c r="K39" s="37">
        <f t="shared" si="17"/>
        <v>4.8000000000000007</v>
      </c>
      <c r="L39" s="21">
        <v>5.8</v>
      </c>
      <c r="M39" s="22">
        <v>5.4</v>
      </c>
      <c r="N39" s="22">
        <v>5.7</v>
      </c>
      <c r="O39" s="23">
        <v>5.3</v>
      </c>
      <c r="P39" s="20">
        <f t="shared" si="18"/>
        <v>5.5499999999999989</v>
      </c>
      <c r="Q39" s="20">
        <f t="shared" si="19"/>
        <v>4.4500000000000011</v>
      </c>
      <c r="R39" s="24">
        <v>0.6</v>
      </c>
      <c r="S39" s="1">
        <f t="shared" si="20"/>
        <v>10.350000000000003</v>
      </c>
      <c r="T39" s="25">
        <f t="shared" si="21"/>
        <v>9</v>
      </c>
    </row>
    <row r="40" spans="1:20" x14ac:dyDescent="0.25">
      <c r="A40" s="33">
        <v>29</v>
      </c>
      <c r="B40" s="29" t="s">
        <v>70</v>
      </c>
      <c r="C40" s="15">
        <v>0.7</v>
      </c>
      <c r="D40" s="16">
        <v>0.8</v>
      </c>
      <c r="E40" s="17">
        <f t="shared" si="15"/>
        <v>1.5</v>
      </c>
      <c r="F40" s="18">
        <v>4</v>
      </c>
      <c r="G40" s="19">
        <v>3.9</v>
      </c>
      <c r="H40" s="19">
        <v>5.0999999999999996</v>
      </c>
      <c r="I40" s="31">
        <v>2.1</v>
      </c>
      <c r="J40" s="20">
        <f t="shared" si="16"/>
        <v>3.95</v>
      </c>
      <c r="K40" s="37">
        <f t="shared" si="17"/>
        <v>6.05</v>
      </c>
      <c r="L40" s="21">
        <v>4.3</v>
      </c>
      <c r="M40" s="22">
        <v>3.8</v>
      </c>
      <c r="N40" s="22">
        <v>4.0999999999999996</v>
      </c>
      <c r="O40" s="23">
        <v>4.0999999999999996</v>
      </c>
      <c r="P40" s="20">
        <f t="shared" si="18"/>
        <v>4.0999999999999979</v>
      </c>
      <c r="Q40" s="20">
        <f t="shared" si="19"/>
        <v>5.9000000000000021</v>
      </c>
      <c r="R40" s="24">
        <v>0</v>
      </c>
      <c r="S40" s="1">
        <f t="shared" si="20"/>
        <v>13.450000000000003</v>
      </c>
      <c r="T40" s="25">
        <f t="shared" si="21"/>
        <v>5</v>
      </c>
    </row>
    <row r="41" spans="1:20" x14ac:dyDescent="0.25">
      <c r="A41" s="33">
        <v>30</v>
      </c>
      <c r="B41" s="36" t="s">
        <v>71</v>
      </c>
      <c r="C41" s="15">
        <v>1.6</v>
      </c>
      <c r="D41" s="16">
        <v>1.7</v>
      </c>
      <c r="E41" s="17">
        <f t="shared" si="15"/>
        <v>3.3</v>
      </c>
      <c r="F41" s="18">
        <v>5.7</v>
      </c>
      <c r="G41" s="19">
        <v>5.6</v>
      </c>
      <c r="H41" s="19">
        <v>4.2</v>
      </c>
      <c r="I41" s="31">
        <v>5</v>
      </c>
      <c r="J41" s="20">
        <f t="shared" si="16"/>
        <v>5.3000000000000007</v>
      </c>
      <c r="K41" s="37">
        <f t="shared" si="17"/>
        <v>4.6999999999999993</v>
      </c>
      <c r="L41" s="21">
        <v>4.9000000000000004</v>
      </c>
      <c r="M41" s="22">
        <v>4.9000000000000004</v>
      </c>
      <c r="N41" s="22">
        <v>4.7</v>
      </c>
      <c r="O41" s="23">
        <v>4</v>
      </c>
      <c r="P41" s="20">
        <f t="shared" si="18"/>
        <v>4.8</v>
      </c>
      <c r="Q41" s="20">
        <f t="shared" si="19"/>
        <v>5.2</v>
      </c>
      <c r="R41" s="24">
        <v>0</v>
      </c>
      <c r="S41" s="1">
        <f t="shared" si="20"/>
        <v>13.2</v>
      </c>
      <c r="T41" s="25">
        <f t="shared" si="21"/>
        <v>6</v>
      </c>
    </row>
    <row r="42" spans="1:20" x14ac:dyDescent="0.25">
      <c r="E42" s="26"/>
      <c r="I42" s="4"/>
      <c r="L42" s="4"/>
      <c r="M42" s="4"/>
      <c r="N42" s="4"/>
      <c r="O42" s="4"/>
    </row>
    <row r="43" spans="1:20" x14ac:dyDescent="0.25">
      <c r="E43" s="26"/>
      <c r="I43" s="4"/>
      <c r="L43" s="4"/>
      <c r="M43" s="4"/>
      <c r="N43" s="4"/>
      <c r="O43" s="4"/>
    </row>
    <row r="44" spans="1:20" x14ac:dyDescent="0.25">
      <c r="D44" s="84" t="s">
        <v>137</v>
      </c>
      <c r="E44" s="84"/>
      <c r="F44" s="84"/>
      <c r="G44" s="84"/>
      <c r="H44" s="84"/>
      <c r="I44" s="84"/>
      <c r="J44" s="84"/>
      <c r="K44" s="84"/>
      <c r="L44" s="84"/>
      <c r="M44" s="4"/>
      <c r="N44" s="4"/>
      <c r="O44" s="4"/>
    </row>
    <row r="45" spans="1:20" x14ac:dyDescent="0.25">
      <c r="D45" s="74" t="s">
        <v>138</v>
      </c>
      <c r="E45" s="82" t="s">
        <v>165</v>
      </c>
      <c r="F45" s="83"/>
      <c r="G45" s="76" t="s">
        <v>139</v>
      </c>
      <c r="H45" s="82" t="s">
        <v>149</v>
      </c>
      <c r="I45" s="83"/>
      <c r="J45" s="76" t="s">
        <v>144</v>
      </c>
      <c r="K45" s="82" t="s">
        <v>157</v>
      </c>
      <c r="L45" s="83"/>
      <c r="M45" s="4"/>
      <c r="N45" s="4"/>
      <c r="O45" s="4"/>
    </row>
    <row r="46" spans="1:20" x14ac:dyDescent="0.25">
      <c r="D46" s="75" t="s">
        <v>140</v>
      </c>
      <c r="E46" s="82" t="s">
        <v>150</v>
      </c>
      <c r="F46" s="83"/>
      <c r="G46" s="76" t="s">
        <v>141</v>
      </c>
      <c r="H46" s="82" t="s">
        <v>160</v>
      </c>
      <c r="I46" s="83"/>
      <c r="J46" s="76" t="s">
        <v>146</v>
      </c>
      <c r="K46" s="82" t="s">
        <v>158</v>
      </c>
      <c r="L46" s="83"/>
    </row>
    <row r="47" spans="1:20" x14ac:dyDescent="0.25">
      <c r="D47" s="75" t="s">
        <v>142</v>
      </c>
      <c r="E47" s="82" t="s">
        <v>153</v>
      </c>
      <c r="F47" s="83"/>
      <c r="G47" s="76" t="s">
        <v>19</v>
      </c>
      <c r="H47" s="82" t="s">
        <v>155</v>
      </c>
      <c r="I47" s="83"/>
      <c r="J47" s="76" t="s">
        <v>147</v>
      </c>
      <c r="K47" s="82" t="s">
        <v>166</v>
      </c>
      <c r="L47" s="83"/>
    </row>
    <row r="48" spans="1:20" x14ac:dyDescent="0.25">
      <c r="D48" s="75" t="s">
        <v>143</v>
      </c>
      <c r="E48" s="82" t="s">
        <v>151</v>
      </c>
      <c r="F48" s="83"/>
      <c r="G48" s="76" t="s">
        <v>135</v>
      </c>
      <c r="H48" s="82" t="s">
        <v>159</v>
      </c>
      <c r="I48" s="83"/>
      <c r="J48" s="76" t="s">
        <v>148</v>
      </c>
      <c r="K48" s="82" t="s">
        <v>154</v>
      </c>
      <c r="L48" s="83"/>
    </row>
    <row r="49" spans="4:12" x14ac:dyDescent="0.25">
      <c r="D49" s="75" t="s">
        <v>145</v>
      </c>
      <c r="E49" s="82" t="s">
        <v>152</v>
      </c>
      <c r="F49" s="83"/>
      <c r="G49" s="76" t="s">
        <v>161</v>
      </c>
      <c r="H49" s="82" t="s">
        <v>163</v>
      </c>
      <c r="I49" s="83"/>
      <c r="J49" s="76" t="s">
        <v>162</v>
      </c>
      <c r="K49" s="82" t="s">
        <v>164</v>
      </c>
      <c r="L49" s="83"/>
    </row>
  </sheetData>
  <mergeCells count="22">
    <mergeCell ref="E49:F49"/>
    <mergeCell ref="H49:I49"/>
    <mergeCell ref="K49:L49"/>
    <mergeCell ref="E47:F47"/>
    <mergeCell ref="H47:I47"/>
    <mergeCell ref="K47:L47"/>
    <mergeCell ref="E48:F48"/>
    <mergeCell ref="H48:I48"/>
    <mergeCell ref="K48:L48"/>
    <mergeCell ref="D44:L44"/>
    <mergeCell ref="E45:F45"/>
    <mergeCell ref="H45:I45"/>
    <mergeCell ref="K45:L45"/>
    <mergeCell ref="E46:F46"/>
    <mergeCell ref="H46:I46"/>
    <mergeCell ref="K46:L46"/>
    <mergeCell ref="A30:T30"/>
    <mergeCell ref="A1:T1"/>
    <mergeCell ref="A2:T2"/>
    <mergeCell ref="A15:T15"/>
    <mergeCell ref="A16:T16"/>
    <mergeCell ref="A29:T2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219EF7-EE3C-4B9C-AA79-89BECC9B5DA2}">
  <sheetPr>
    <tabColor rgb="FF66FF99"/>
  </sheetPr>
  <dimension ref="B1:M36"/>
  <sheetViews>
    <sheetView topLeftCell="A2" zoomScale="80" zoomScaleNormal="80" workbookViewId="0">
      <selection activeCell="O17" sqref="O17"/>
    </sheetView>
  </sheetViews>
  <sheetFormatPr baseColWidth="10" defaultRowHeight="15" x14ac:dyDescent="0.25"/>
  <cols>
    <col min="1" max="1" width="0.7109375" style="4" customWidth="1"/>
    <col min="2" max="2" width="3" style="4" bestFit="1" customWidth="1"/>
    <col min="3" max="3" width="38.140625" style="4" customWidth="1"/>
    <col min="4" max="6" width="11.42578125" style="4"/>
    <col min="7" max="7" width="29.140625" style="4" customWidth="1"/>
    <col min="8" max="8" width="5.5703125" style="38" bestFit="1" customWidth="1"/>
    <col min="9" max="16384" width="11.42578125" style="4"/>
  </cols>
  <sheetData>
    <row r="1" spans="2:13" x14ac:dyDescent="0.25">
      <c r="B1" s="106" t="s">
        <v>89</v>
      </c>
      <c r="C1" s="106"/>
      <c r="D1" s="106"/>
      <c r="E1" s="106"/>
      <c r="G1" s="106" t="s">
        <v>61</v>
      </c>
      <c r="H1" s="106"/>
      <c r="I1" s="106"/>
      <c r="J1" s="106"/>
      <c r="K1" s="106"/>
      <c r="L1" s="106"/>
      <c r="M1" s="106"/>
    </row>
    <row r="2" spans="2:13" x14ac:dyDescent="0.25">
      <c r="B2" s="88" t="s">
        <v>65</v>
      </c>
      <c r="C2" s="88"/>
      <c r="D2" s="39" t="s">
        <v>35</v>
      </c>
      <c r="E2" s="39" t="s">
        <v>36</v>
      </c>
      <c r="G2" s="89" t="s">
        <v>88</v>
      </c>
      <c r="H2" s="89"/>
      <c r="I2" s="86" t="s">
        <v>65</v>
      </c>
      <c r="J2" s="85" t="s">
        <v>17</v>
      </c>
      <c r="K2" s="95" t="s">
        <v>18</v>
      </c>
      <c r="L2" s="92" t="s">
        <v>15</v>
      </c>
      <c r="M2" s="91" t="s">
        <v>36</v>
      </c>
    </row>
    <row r="3" spans="2:13" s="43" customFormat="1" x14ac:dyDescent="0.25">
      <c r="B3" s="40">
        <v>1</v>
      </c>
      <c r="C3" s="46" t="s">
        <v>66</v>
      </c>
      <c r="D3" s="41">
        <f>'JUVENIL B'!S4</f>
        <v>14.499999999999996</v>
      </c>
      <c r="E3" s="42">
        <f>_xlfn.RANK.EQ(D3,$D$3:$D$12,0)</f>
        <v>5</v>
      </c>
      <c r="G3" s="90" t="s">
        <v>39</v>
      </c>
      <c r="H3" s="90"/>
      <c r="I3" s="86"/>
      <c r="J3" s="85"/>
      <c r="K3" s="95"/>
      <c r="L3" s="92"/>
      <c r="M3" s="91"/>
    </row>
    <row r="4" spans="2:13" s="43" customFormat="1" x14ac:dyDescent="0.25">
      <c r="B4" s="40">
        <v>2</v>
      </c>
      <c r="C4" s="47" t="s">
        <v>67</v>
      </c>
      <c r="D4" s="41">
        <f>'JUVENIL B'!S5</f>
        <v>11.799999999999999</v>
      </c>
      <c r="E4" s="42">
        <f t="shared" ref="E4:E12" si="0">_xlfn.RANK.EQ(D4,$D$3:$D$12,0)</f>
        <v>8</v>
      </c>
      <c r="G4" s="55" t="s">
        <v>83</v>
      </c>
      <c r="H4" s="54" t="s">
        <v>44</v>
      </c>
      <c r="I4" s="41">
        <f>D8</f>
        <v>14.049999999999999</v>
      </c>
      <c r="J4" s="45">
        <f>D16</f>
        <v>13.899999999999999</v>
      </c>
      <c r="K4" s="45">
        <f>D34</f>
        <v>13.2</v>
      </c>
      <c r="L4" s="41">
        <f>SUM(I4:K4)</f>
        <v>41.149999999999991</v>
      </c>
      <c r="M4" s="42">
        <f>_xlfn.RANK.EQ(L4,$L$4:$L$13,0)</f>
        <v>5</v>
      </c>
    </row>
    <row r="5" spans="2:13" s="43" customFormat="1" x14ac:dyDescent="0.25">
      <c r="B5" s="40">
        <v>3</v>
      </c>
      <c r="C5" s="130" t="s">
        <v>68</v>
      </c>
      <c r="D5" s="127">
        <f>'JUVENIL B'!S6</f>
        <v>0</v>
      </c>
      <c r="E5" s="128" t="s">
        <v>169</v>
      </c>
      <c r="G5" s="56" t="s">
        <v>81</v>
      </c>
      <c r="H5" s="54" t="s">
        <v>43</v>
      </c>
      <c r="I5" s="41">
        <f>D6</f>
        <v>9.9499999999999993</v>
      </c>
      <c r="J5" s="45">
        <f>D14</f>
        <v>7.9000000000000021</v>
      </c>
      <c r="K5" s="45">
        <f>D32</f>
        <v>10.350000000000003</v>
      </c>
      <c r="L5" s="41">
        <f t="shared" ref="L5:L13" si="1">SUM(I5:K5)</f>
        <v>28.200000000000003</v>
      </c>
      <c r="M5" s="42">
        <f t="shared" ref="M5:M13" si="2">_xlfn.RANK.EQ(L5,$L$4:$L$13,0)</f>
        <v>9</v>
      </c>
    </row>
    <row r="6" spans="2:13" x14ac:dyDescent="0.25">
      <c r="B6" s="40">
        <v>4</v>
      </c>
      <c r="C6" s="49" t="s">
        <v>69</v>
      </c>
      <c r="D6" s="41">
        <f>'JUVENIL B'!S7</f>
        <v>9.9499999999999993</v>
      </c>
      <c r="E6" s="42">
        <f t="shared" si="0"/>
        <v>9</v>
      </c>
      <c r="G6" s="53" t="s">
        <v>78</v>
      </c>
      <c r="H6" s="54" t="s">
        <v>42</v>
      </c>
      <c r="I6" s="45">
        <f>D3</f>
        <v>14.499999999999996</v>
      </c>
      <c r="J6" s="45">
        <f>D21</f>
        <v>14.399999999999999</v>
      </c>
      <c r="K6" s="45">
        <f>D29</f>
        <v>17.3</v>
      </c>
      <c r="L6" s="41">
        <f t="shared" si="1"/>
        <v>46.199999999999996</v>
      </c>
      <c r="M6" s="42">
        <f t="shared" si="2"/>
        <v>3</v>
      </c>
    </row>
    <row r="7" spans="2:13" x14ac:dyDescent="0.25">
      <c r="B7" s="40">
        <v>5</v>
      </c>
      <c r="C7" s="50" t="s">
        <v>70</v>
      </c>
      <c r="D7" s="41">
        <f>'JUVENIL B'!S8</f>
        <v>15.8</v>
      </c>
      <c r="E7" s="42">
        <f t="shared" si="0"/>
        <v>1</v>
      </c>
      <c r="G7" s="56" t="s">
        <v>84</v>
      </c>
      <c r="H7" s="54" t="s">
        <v>42</v>
      </c>
      <c r="I7" s="45">
        <f>D9</f>
        <v>12.599999999999998</v>
      </c>
      <c r="J7" s="45">
        <f>D17</f>
        <v>14.25</v>
      </c>
      <c r="K7" s="45">
        <f>D21</f>
        <v>14.399999999999999</v>
      </c>
      <c r="L7" s="41">
        <f t="shared" si="1"/>
        <v>41.25</v>
      </c>
      <c r="M7" s="42">
        <f t="shared" si="2"/>
        <v>4</v>
      </c>
    </row>
    <row r="8" spans="2:13" x14ac:dyDescent="0.25">
      <c r="B8" s="40">
        <v>6</v>
      </c>
      <c r="C8" s="51" t="s">
        <v>71</v>
      </c>
      <c r="D8" s="41">
        <f>'JUVENIL B'!S9</f>
        <v>14.049999999999999</v>
      </c>
      <c r="E8" s="42">
        <f t="shared" si="0"/>
        <v>6</v>
      </c>
      <c r="G8" s="56" t="s">
        <v>79</v>
      </c>
      <c r="H8" s="54" t="s">
        <v>41</v>
      </c>
      <c r="I8" s="45">
        <f>D4</f>
        <v>11.799999999999999</v>
      </c>
      <c r="J8" s="45">
        <f>D22</f>
        <v>11.95</v>
      </c>
      <c r="K8" s="45">
        <f>D30</f>
        <v>11.9</v>
      </c>
      <c r="L8" s="41">
        <f t="shared" si="1"/>
        <v>35.65</v>
      </c>
      <c r="M8" s="42">
        <f t="shared" si="2"/>
        <v>8</v>
      </c>
    </row>
    <row r="9" spans="2:13" x14ac:dyDescent="0.25">
      <c r="B9" s="40">
        <v>7</v>
      </c>
      <c r="C9" s="49" t="s">
        <v>72</v>
      </c>
      <c r="D9" s="41">
        <f>'JUVENIL B'!S10</f>
        <v>12.599999999999998</v>
      </c>
      <c r="E9" s="42">
        <f t="shared" si="0"/>
        <v>7</v>
      </c>
      <c r="G9" s="55" t="s">
        <v>77</v>
      </c>
      <c r="H9" s="54" t="s">
        <v>43</v>
      </c>
      <c r="I9" s="45">
        <f>D11</f>
        <v>14.549999999999999</v>
      </c>
      <c r="J9" s="45">
        <f>D19</f>
        <v>12.200000000000001</v>
      </c>
      <c r="K9" s="45">
        <f>D27</f>
        <v>11.4</v>
      </c>
      <c r="L9" s="41">
        <f t="shared" si="1"/>
        <v>38.15</v>
      </c>
      <c r="M9" s="42">
        <f t="shared" si="2"/>
        <v>7</v>
      </c>
    </row>
    <row r="10" spans="2:13" x14ac:dyDescent="0.25">
      <c r="B10" s="40">
        <v>8</v>
      </c>
      <c r="C10" s="50" t="s">
        <v>73</v>
      </c>
      <c r="D10" s="41">
        <f>'JUVENIL B'!S11</f>
        <v>15.600000000000001</v>
      </c>
      <c r="E10" s="42">
        <f t="shared" si="0"/>
        <v>3</v>
      </c>
      <c r="G10" s="57" t="s">
        <v>85</v>
      </c>
      <c r="H10" s="54" t="s">
        <v>42</v>
      </c>
      <c r="I10" s="45">
        <f>D10</f>
        <v>15.600000000000001</v>
      </c>
      <c r="J10" s="45">
        <f>D18</f>
        <v>16.799999999999997</v>
      </c>
      <c r="K10" s="45">
        <f>D26</f>
        <v>14.899999999999999</v>
      </c>
      <c r="L10" s="41">
        <f t="shared" si="1"/>
        <v>47.3</v>
      </c>
      <c r="M10" s="42">
        <f t="shared" si="2"/>
        <v>2</v>
      </c>
    </row>
    <row r="11" spans="2:13" x14ac:dyDescent="0.25">
      <c r="B11" s="40">
        <v>9</v>
      </c>
      <c r="C11" s="51" t="s">
        <v>74</v>
      </c>
      <c r="D11" s="41">
        <f>'JUVENIL B'!S12</f>
        <v>14.549999999999999</v>
      </c>
      <c r="E11" s="42">
        <f t="shared" si="0"/>
        <v>4</v>
      </c>
      <c r="G11" s="57" t="s">
        <v>82</v>
      </c>
      <c r="H11" s="54" t="s">
        <v>42</v>
      </c>
      <c r="I11" s="45">
        <f>D7</f>
        <v>15.8</v>
      </c>
      <c r="J11" s="45">
        <f>D15</f>
        <v>9.8000000000000007</v>
      </c>
      <c r="K11" s="45">
        <f>D33</f>
        <v>13.450000000000003</v>
      </c>
      <c r="L11" s="41">
        <f t="shared" si="1"/>
        <v>39.050000000000004</v>
      </c>
      <c r="M11" s="42">
        <f t="shared" si="2"/>
        <v>6</v>
      </c>
    </row>
    <row r="12" spans="2:13" x14ac:dyDescent="0.25">
      <c r="B12" s="40">
        <v>10</v>
      </c>
      <c r="C12" s="49" t="s">
        <v>75</v>
      </c>
      <c r="D12" s="41">
        <f>'JUVENIL B'!S13</f>
        <v>15.650000000000002</v>
      </c>
      <c r="E12" s="42">
        <f t="shared" si="0"/>
        <v>2</v>
      </c>
      <c r="G12" s="53" t="s">
        <v>80</v>
      </c>
      <c r="H12" s="54" t="s">
        <v>44</v>
      </c>
      <c r="I12" s="132" t="s">
        <v>172</v>
      </c>
      <c r="J12" s="132" t="s">
        <v>172</v>
      </c>
      <c r="K12" s="132" t="s">
        <v>172</v>
      </c>
      <c r="L12" s="132" t="s">
        <v>172</v>
      </c>
      <c r="M12" s="42" t="s">
        <v>169</v>
      </c>
    </row>
    <row r="13" spans="2:13" x14ac:dyDescent="0.25">
      <c r="B13" s="88" t="s">
        <v>17</v>
      </c>
      <c r="C13" s="88"/>
      <c r="D13" s="39" t="s">
        <v>35</v>
      </c>
      <c r="E13" s="39" t="s">
        <v>36</v>
      </c>
      <c r="G13" s="56" t="s">
        <v>76</v>
      </c>
      <c r="H13" s="54" t="s">
        <v>44</v>
      </c>
      <c r="I13" s="45">
        <f>D12</f>
        <v>15.650000000000002</v>
      </c>
      <c r="J13" s="45">
        <f>D20</f>
        <v>17.899999999999999</v>
      </c>
      <c r="K13" s="45">
        <f>D28</f>
        <v>17.849999999999998</v>
      </c>
      <c r="L13" s="41">
        <f t="shared" si="1"/>
        <v>51.399999999999991</v>
      </c>
      <c r="M13" s="42">
        <f t="shared" si="2"/>
        <v>1</v>
      </c>
    </row>
    <row r="14" spans="2:13" x14ac:dyDescent="0.25">
      <c r="B14" s="40">
        <v>11</v>
      </c>
      <c r="C14" s="49" t="s">
        <v>69</v>
      </c>
      <c r="D14" s="41">
        <f>'JUVENIL B'!S18</f>
        <v>7.9000000000000021</v>
      </c>
      <c r="E14" s="42">
        <f>_xlfn.RANK.EQ(D14,$D$14:$D$23,0)</f>
        <v>9</v>
      </c>
    </row>
    <row r="15" spans="2:13" x14ac:dyDescent="0.25">
      <c r="B15" s="40">
        <v>12</v>
      </c>
      <c r="C15" s="50" t="s">
        <v>70</v>
      </c>
      <c r="D15" s="41">
        <f>'JUVENIL B'!S19</f>
        <v>9.8000000000000007</v>
      </c>
      <c r="E15" s="42">
        <f t="shared" ref="E15:E23" si="3">_xlfn.RANK.EQ(D15,$D$14:$D$23,0)</f>
        <v>8</v>
      </c>
      <c r="G15" s="106" t="s">
        <v>60</v>
      </c>
      <c r="H15" s="106"/>
      <c r="I15" s="106"/>
      <c r="J15" s="106"/>
      <c r="K15" s="106"/>
      <c r="L15" s="106"/>
      <c r="M15" s="106"/>
    </row>
    <row r="16" spans="2:13" x14ac:dyDescent="0.25">
      <c r="B16" s="40">
        <v>13</v>
      </c>
      <c r="C16" s="51" t="s">
        <v>71</v>
      </c>
      <c r="D16" s="41">
        <f>'JUVENIL B'!S20</f>
        <v>13.899999999999999</v>
      </c>
      <c r="E16" s="42">
        <f t="shared" si="3"/>
        <v>5</v>
      </c>
      <c r="G16" s="89" t="s">
        <v>88</v>
      </c>
      <c r="H16" s="89"/>
      <c r="I16" s="96" t="s">
        <v>35</v>
      </c>
      <c r="J16" s="98" t="s">
        <v>35</v>
      </c>
      <c r="K16" s="100" t="s">
        <v>35</v>
      </c>
      <c r="L16" s="102" t="s">
        <v>15</v>
      </c>
      <c r="M16" s="104" t="s">
        <v>36</v>
      </c>
    </row>
    <row r="17" spans="2:13" x14ac:dyDescent="0.25">
      <c r="B17" s="40">
        <v>14</v>
      </c>
      <c r="C17" s="49" t="s">
        <v>72</v>
      </c>
      <c r="D17" s="41">
        <f>'JUVENIL B'!S21</f>
        <v>14.25</v>
      </c>
      <c r="E17" s="42">
        <f t="shared" si="3"/>
        <v>4</v>
      </c>
      <c r="G17" s="90" t="s">
        <v>39</v>
      </c>
      <c r="H17" s="90"/>
      <c r="I17" s="97"/>
      <c r="J17" s="99"/>
      <c r="K17" s="101"/>
      <c r="L17" s="103"/>
      <c r="M17" s="105"/>
    </row>
    <row r="18" spans="2:13" x14ac:dyDescent="0.25">
      <c r="B18" s="40">
        <v>15</v>
      </c>
      <c r="C18" s="50" t="s">
        <v>73</v>
      </c>
      <c r="D18" s="41">
        <f>'JUVENIL B'!S22</f>
        <v>16.799999999999997</v>
      </c>
      <c r="E18" s="42">
        <f t="shared" si="3"/>
        <v>2</v>
      </c>
      <c r="G18" s="107" t="s">
        <v>86</v>
      </c>
      <c r="H18" s="94" t="s">
        <v>42</v>
      </c>
      <c r="I18" s="94">
        <v>47.3</v>
      </c>
      <c r="J18" s="94">
        <v>46.2</v>
      </c>
      <c r="K18" s="94">
        <v>41.25</v>
      </c>
      <c r="L18" s="94">
        <f>SUM(I18:K20)</f>
        <v>134.75</v>
      </c>
      <c r="M18" s="94">
        <v>1</v>
      </c>
    </row>
    <row r="19" spans="2:13" ht="15" customHeight="1" x14ac:dyDescent="0.25">
      <c r="B19" s="40">
        <v>16</v>
      </c>
      <c r="C19" s="51" t="s">
        <v>74</v>
      </c>
      <c r="D19" s="41">
        <f>'JUVENIL B'!S23</f>
        <v>12.200000000000001</v>
      </c>
      <c r="E19" s="42">
        <f t="shared" si="3"/>
        <v>6</v>
      </c>
      <c r="G19" s="107"/>
      <c r="H19" s="94"/>
      <c r="I19" s="94"/>
      <c r="J19" s="94"/>
      <c r="K19" s="94"/>
      <c r="L19" s="94"/>
      <c r="M19" s="94"/>
    </row>
    <row r="20" spans="2:13" x14ac:dyDescent="0.25">
      <c r="B20" s="40">
        <v>17</v>
      </c>
      <c r="C20" s="49" t="s">
        <v>75</v>
      </c>
      <c r="D20" s="41">
        <f>'JUVENIL B'!S24</f>
        <v>17.899999999999999</v>
      </c>
      <c r="E20" s="42">
        <f t="shared" si="3"/>
        <v>1</v>
      </c>
      <c r="G20" s="107"/>
      <c r="H20" s="94"/>
      <c r="I20" s="94"/>
      <c r="J20" s="94"/>
      <c r="K20" s="94"/>
      <c r="L20" s="94"/>
      <c r="M20" s="94"/>
    </row>
    <row r="21" spans="2:13" x14ac:dyDescent="0.25">
      <c r="B21" s="40">
        <v>18</v>
      </c>
      <c r="C21" s="46" t="s">
        <v>66</v>
      </c>
      <c r="D21" s="41">
        <f>'JUVENIL B'!S25</f>
        <v>14.399999999999999</v>
      </c>
      <c r="E21" s="42">
        <f t="shared" si="3"/>
        <v>3</v>
      </c>
      <c r="G21" s="107" t="s">
        <v>87</v>
      </c>
      <c r="H21" s="94" t="s">
        <v>44</v>
      </c>
      <c r="I21" s="133" t="s">
        <v>173</v>
      </c>
      <c r="J21" s="134"/>
      <c r="K21" s="134"/>
      <c r="L21" s="134"/>
      <c r="M21" s="135"/>
    </row>
    <row r="22" spans="2:13" x14ac:dyDescent="0.25">
      <c r="B22" s="40">
        <v>19</v>
      </c>
      <c r="C22" s="47" t="s">
        <v>67</v>
      </c>
      <c r="D22" s="41">
        <f>'JUVENIL B'!S26</f>
        <v>11.95</v>
      </c>
      <c r="E22" s="42">
        <f t="shared" si="3"/>
        <v>7</v>
      </c>
      <c r="G22" s="107"/>
      <c r="H22" s="94"/>
      <c r="I22" s="136"/>
      <c r="J22" s="137"/>
      <c r="K22" s="137"/>
      <c r="L22" s="137"/>
      <c r="M22" s="138"/>
    </row>
    <row r="23" spans="2:13" x14ac:dyDescent="0.25">
      <c r="B23" s="40">
        <v>20</v>
      </c>
      <c r="C23" s="130" t="s">
        <v>68</v>
      </c>
      <c r="D23" s="127">
        <f>'JUVENIL B'!S27</f>
        <v>0</v>
      </c>
      <c r="E23" s="128" t="s">
        <v>169</v>
      </c>
      <c r="G23" s="107"/>
      <c r="H23" s="94"/>
      <c r="I23" s="139"/>
      <c r="J23" s="140"/>
      <c r="K23" s="140"/>
      <c r="L23" s="140"/>
      <c r="M23" s="141"/>
    </row>
    <row r="24" spans="2:13" x14ac:dyDescent="0.25">
      <c r="B24" s="88" t="s">
        <v>18</v>
      </c>
      <c r="C24" s="88"/>
      <c r="D24" s="39" t="s">
        <v>35</v>
      </c>
      <c r="E24" s="39" t="s">
        <v>36</v>
      </c>
      <c r="H24" s="4"/>
    </row>
    <row r="25" spans="2:13" x14ac:dyDescent="0.25">
      <c r="B25" s="40">
        <v>21</v>
      </c>
      <c r="C25" s="49" t="s">
        <v>72</v>
      </c>
      <c r="D25" s="41">
        <f>'JUVENIL B'!S32</f>
        <v>14.25</v>
      </c>
      <c r="E25" s="42">
        <f>_xlfn.RANK.EQ(D25,$D$25:$D$34,0)</f>
        <v>4</v>
      </c>
      <c r="H25" s="4"/>
    </row>
    <row r="26" spans="2:13" x14ac:dyDescent="0.25">
      <c r="B26" s="40">
        <v>22</v>
      </c>
      <c r="C26" s="50" t="s">
        <v>73</v>
      </c>
      <c r="D26" s="41">
        <f>'JUVENIL B'!S33</f>
        <v>14.899999999999999</v>
      </c>
      <c r="E26" s="42">
        <f t="shared" ref="E26:E34" si="4">_xlfn.RANK.EQ(D26,$D$25:$D$34,0)</f>
        <v>3</v>
      </c>
      <c r="H26" s="4"/>
    </row>
    <row r="27" spans="2:13" x14ac:dyDescent="0.25">
      <c r="B27" s="40">
        <v>23</v>
      </c>
      <c r="C27" s="51" t="s">
        <v>74</v>
      </c>
      <c r="D27" s="41">
        <f>'JUVENIL B'!S34</f>
        <v>11.4</v>
      </c>
      <c r="E27" s="42">
        <f t="shared" si="4"/>
        <v>8</v>
      </c>
      <c r="H27" s="4"/>
    </row>
    <row r="28" spans="2:13" x14ac:dyDescent="0.25">
      <c r="B28" s="40">
        <v>24</v>
      </c>
      <c r="C28" s="49" t="s">
        <v>75</v>
      </c>
      <c r="D28" s="41">
        <f>'JUVENIL B'!S35</f>
        <v>17.849999999999998</v>
      </c>
      <c r="E28" s="42">
        <f t="shared" si="4"/>
        <v>1</v>
      </c>
      <c r="H28" s="4"/>
    </row>
    <row r="29" spans="2:13" x14ac:dyDescent="0.25">
      <c r="B29" s="40">
        <v>25</v>
      </c>
      <c r="C29" s="46" t="s">
        <v>66</v>
      </c>
      <c r="D29" s="41">
        <f>'JUVENIL B'!S36</f>
        <v>17.3</v>
      </c>
      <c r="E29" s="42">
        <f t="shared" si="4"/>
        <v>2</v>
      </c>
      <c r="H29" s="4"/>
    </row>
    <row r="30" spans="2:13" x14ac:dyDescent="0.25">
      <c r="B30" s="40">
        <v>26</v>
      </c>
      <c r="C30" s="47" t="s">
        <v>67</v>
      </c>
      <c r="D30" s="41">
        <f>'JUVENIL B'!S37</f>
        <v>11.9</v>
      </c>
      <c r="E30" s="42">
        <f t="shared" si="4"/>
        <v>7</v>
      </c>
      <c r="H30" s="4"/>
    </row>
    <row r="31" spans="2:13" x14ac:dyDescent="0.25">
      <c r="B31" s="40">
        <v>27</v>
      </c>
      <c r="C31" s="130" t="s">
        <v>68</v>
      </c>
      <c r="D31" s="127">
        <f>'JUVENIL B'!S38</f>
        <v>0</v>
      </c>
      <c r="E31" s="128" t="s">
        <v>169</v>
      </c>
      <c r="H31" s="4"/>
    </row>
    <row r="32" spans="2:13" x14ac:dyDescent="0.25">
      <c r="B32" s="40">
        <v>28</v>
      </c>
      <c r="C32" s="49" t="s">
        <v>69</v>
      </c>
      <c r="D32" s="41">
        <f>'JUVENIL B'!S39</f>
        <v>10.350000000000003</v>
      </c>
      <c r="E32" s="42">
        <f t="shared" si="4"/>
        <v>9</v>
      </c>
      <c r="H32" s="4"/>
    </row>
    <row r="33" spans="2:8" x14ac:dyDescent="0.25">
      <c r="B33" s="40">
        <v>29</v>
      </c>
      <c r="C33" s="50" t="s">
        <v>70</v>
      </c>
      <c r="D33" s="41">
        <f>'JUVENIL B'!S40</f>
        <v>13.450000000000003</v>
      </c>
      <c r="E33" s="42">
        <f t="shared" si="4"/>
        <v>5</v>
      </c>
      <c r="H33" s="4"/>
    </row>
    <row r="34" spans="2:8" x14ac:dyDescent="0.25">
      <c r="B34" s="40">
        <v>30</v>
      </c>
      <c r="C34" s="51" t="s">
        <v>71</v>
      </c>
      <c r="D34" s="41">
        <f>'JUVENIL B'!S41</f>
        <v>13.2</v>
      </c>
      <c r="E34" s="42">
        <f t="shared" si="4"/>
        <v>6</v>
      </c>
      <c r="H34" s="4"/>
    </row>
    <row r="35" spans="2:8" x14ac:dyDescent="0.25">
      <c r="H35" s="4"/>
    </row>
    <row r="36" spans="2:8" x14ac:dyDescent="0.25">
      <c r="H36" s="4"/>
    </row>
  </sheetData>
  <sortState ref="G4:H13">
    <sortCondition ref="G3"/>
  </sortState>
  <mergeCells count="30">
    <mergeCell ref="B24:C24"/>
    <mergeCell ref="M18:M20"/>
    <mergeCell ref="G21:G23"/>
    <mergeCell ref="H21:H23"/>
    <mergeCell ref="G18:G20"/>
    <mergeCell ref="H18:H20"/>
    <mergeCell ref="I18:I20"/>
    <mergeCell ref="J18:J20"/>
    <mergeCell ref="K18:K20"/>
    <mergeCell ref="L18:L20"/>
    <mergeCell ref="I21:M23"/>
    <mergeCell ref="B13:C13"/>
    <mergeCell ref="G15:M15"/>
    <mergeCell ref="G16:H16"/>
    <mergeCell ref="I16:I17"/>
    <mergeCell ref="J16:J17"/>
    <mergeCell ref="K16:K17"/>
    <mergeCell ref="L16:L17"/>
    <mergeCell ref="M16:M17"/>
    <mergeCell ref="G17:H17"/>
    <mergeCell ref="B1:E1"/>
    <mergeCell ref="G1:M1"/>
    <mergeCell ref="B2:C2"/>
    <mergeCell ref="G2:H2"/>
    <mergeCell ref="I2:I3"/>
    <mergeCell ref="J2:J3"/>
    <mergeCell ref="K2:K3"/>
    <mergeCell ref="L2:L3"/>
    <mergeCell ref="M2:M3"/>
    <mergeCell ref="G3:H3"/>
  </mergeCells>
  <conditionalFormatting sqref="D3:D12">
    <cfRule type="duplicateValues" dxfId="6" priority="3"/>
  </conditionalFormatting>
  <conditionalFormatting sqref="D14:D23">
    <cfRule type="duplicateValues" dxfId="5" priority="2"/>
  </conditionalFormatting>
  <conditionalFormatting sqref="D25:D34">
    <cfRule type="duplicateValues" dxfId="4" priority="1"/>
  </conditionalFormatting>
  <pageMargins left="0.7" right="0.7" top="0.75" bottom="0.75" header="0.3" footer="0.3"/>
  <pageSetup paperSize="9" orientation="landscape" horizontalDpi="200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C00D2C-3134-4BEB-9914-8110CE979FF6}">
  <sheetPr>
    <tabColor rgb="FFFF66CC"/>
  </sheetPr>
  <dimension ref="A1:T84"/>
  <sheetViews>
    <sheetView topLeftCell="C60" workbookViewId="0">
      <selection activeCell="S77" sqref="S77"/>
    </sheetView>
  </sheetViews>
  <sheetFormatPr baseColWidth="10" defaultRowHeight="15" x14ac:dyDescent="0.25"/>
  <cols>
    <col min="1" max="1" width="3.140625" style="4" bestFit="1" customWidth="1"/>
    <col min="2" max="2" width="28.28515625" style="4" bestFit="1" customWidth="1"/>
    <col min="3" max="4" width="8.7109375" style="26" customWidth="1"/>
    <col min="5" max="5" width="10.7109375" style="4" customWidth="1"/>
    <col min="6" max="9" width="8.7109375" style="26" customWidth="1"/>
    <col min="10" max="10" width="10.7109375" style="4" customWidth="1"/>
    <col min="11" max="11" width="10.7109375" style="38" customWidth="1"/>
    <col min="12" max="15" width="8.7109375" style="26" customWidth="1"/>
    <col min="16" max="17" width="10.7109375" style="4" customWidth="1"/>
    <col min="18" max="16384" width="11.42578125" style="4"/>
  </cols>
  <sheetData>
    <row r="1" spans="1:20" x14ac:dyDescent="0.25">
      <c r="A1" s="81" t="s">
        <v>100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</row>
    <row r="2" spans="1:20" x14ac:dyDescent="0.25">
      <c r="A2" s="80" t="s">
        <v>99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</row>
    <row r="3" spans="1:20" ht="60" x14ac:dyDescent="0.25">
      <c r="A3" s="5" t="s">
        <v>0</v>
      </c>
      <c r="B3" s="5" t="s">
        <v>1</v>
      </c>
      <c r="C3" s="6" t="s">
        <v>2</v>
      </c>
      <c r="D3" s="7" t="s">
        <v>3</v>
      </c>
      <c r="E3" s="8" t="s">
        <v>4</v>
      </c>
      <c r="F3" s="9" t="s">
        <v>5</v>
      </c>
      <c r="G3" s="10" t="s">
        <v>6</v>
      </c>
      <c r="H3" s="10" t="s">
        <v>19</v>
      </c>
      <c r="I3" s="32" t="s">
        <v>135</v>
      </c>
      <c r="J3" s="8" t="s">
        <v>7</v>
      </c>
      <c r="K3" s="2" t="s">
        <v>8</v>
      </c>
      <c r="L3" s="11" t="s">
        <v>9</v>
      </c>
      <c r="M3" s="12" t="s">
        <v>10</v>
      </c>
      <c r="N3" s="12" t="s">
        <v>11</v>
      </c>
      <c r="O3" s="13" t="s">
        <v>136</v>
      </c>
      <c r="P3" s="8" t="s">
        <v>12</v>
      </c>
      <c r="Q3" s="8" t="s">
        <v>13</v>
      </c>
      <c r="R3" s="14" t="s">
        <v>14</v>
      </c>
      <c r="S3" s="3" t="s">
        <v>15</v>
      </c>
      <c r="T3" s="14" t="s">
        <v>16</v>
      </c>
    </row>
    <row r="4" spans="1:20" x14ac:dyDescent="0.25">
      <c r="A4" s="33">
        <v>1</v>
      </c>
      <c r="B4" s="27" t="s">
        <v>90</v>
      </c>
      <c r="C4" s="15">
        <v>1.7</v>
      </c>
      <c r="D4" s="16">
        <v>0.6</v>
      </c>
      <c r="E4" s="17">
        <f t="shared" ref="E4:E9" si="0">SUM(C4:D4)</f>
        <v>2.2999999999999998</v>
      </c>
      <c r="F4" s="18">
        <v>3.4</v>
      </c>
      <c r="G4" s="19">
        <v>2.9</v>
      </c>
      <c r="H4" s="19">
        <v>2.2999999999999998</v>
      </c>
      <c r="I4" s="31">
        <v>1.9</v>
      </c>
      <c r="J4" s="20">
        <f t="shared" ref="J4:J12" si="1">(SUM(F4:I4)-MAX(F4:I4)-MIN(F4:I4))/2</f>
        <v>2.5999999999999996</v>
      </c>
      <c r="K4" s="37">
        <f t="shared" ref="K4:K12" si="2">(10-J4)</f>
        <v>7.4</v>
      </c>
      <c r="L4" s="21">
        <v>2.1</v>
      </c>
      <c r="M4" s="22">
        <v>2.8</v>
      </c>
      <c r="N4" s="22">
        <v>3.1</v>
      </c>
      <c r="O4" s="23">
        <v>3</v>
      </c>
      <c r="P4" s="20">
        <f t="shared" ref="P4:P12" si="3">(SUM(L4:O4)-MAX(L4:O4)-MIN(L4:O4))/2</f>
        <v>2.9000000000000004</v>
      </c>
      <c r="Q4" s="20">
        <f>10-P4</f>
        <v>7.1</v>
      </c>
      <c r="R4" s="24">
        <v>0</v>
      </c>
      <c r="S4" s="1">
        <f t="shared" ref="S4:S12" si="4">E4+K4+Q4-R4</f>
        <v>16.799999999999997</v>
      </c>
      <c r="T4" s="25">
        <f t="shared" ref="T4:T12" si="5">_xlfn.RANK.EQ(S4,$S$4:$S$12,0)</f>
        <v>3</v>
      </c>
    </row>
    <row r="5" spans="1:20" x14ac:dyDescent="0.25">
      <c r="A5" s="33">
        <v>2</v>
      </c>
      <c r="B5" s="34" t="s">
        <v>91</v>
      </c>
      <c r="C5" s="15">
        <v>0.8</v>
      </c>
      <c r="D5" s="16">
        <v>0.6</v>
      </c>
      <c r="E5" s="17">
        <f t="shared" si="0"/>
        <v>1.4</v>
      </c>
      <c r="F5" s="18">
        <v>4</v>
      </c>
      <c r="G5" s="19">
        <v>4.3</v>
      </c>
      <c r="H5" s="19">
        <v>3.6</v>
      </c>
      <c r="I5" s="31">
        <v>3.6</v>
      </c>
      <c r="J5" s="20">
        <f t="shared" si="1"/>
        <v>3.8</v>
      </c>
      <c r="K5" s="37">
        <f t="shared" si="2"/>
        <v>6.2</v>
      </c>
      <c r="L5" s="21">
        <v>3.9</v>
      </c>
      <c r="M5" s="22">
        <v>3.8</v>
      </c>
      <c r="N5" s="22">
        <v>3.2</v>
      </c>
      <c r="O5" s="23">
        <v>3.1</v>
      </c>
      <c r="P5" s="20">
        <f t="shared" si="3"/>
        <v>3.4999999999999991</v>
      </c>
      <c r="Q5" s="20">
        <f t="shared" ref="Q5:Q12" si="6">10-P5</f>
        <v>6.5000000000000009</v>
      </c>
      <c r="R5" s="24">
        <v>0</v>
      </c>
      <c r="S5" s="1">
        <f t="shared" si="4"/>
        <v>14.100000000000001</v>
      </c>
      <c r="T5" s="25">
        <f t="shared" si="5"/>
        <v>8</v>
      </c>
    </row>
    <row r="6" spans="1:20" x14ac:dyDescent="0.25">
      <c r="A6" s="33">
        <v>3</v>
      </c>
      <c r="B6" s="28" t="s">
        <v>92</v>
      </c>
      <c r="C6" s="15">
        <v>0.9</v>
      </c>
      <c r="D6" s="16">
        <v>0.2</v>
      </c>
      <c r="E6" s="17">
        <f t="shared" si="0"/>
        <v>1.1000000000000001</v>
      </c>
      <c r="F6" s="18">
        <v>3.9</v>
      </c>
      <c r="G6" s="19">
        <v>3.1</v>
      </c>
      <c r="H6" s="19">
        <v>3.5</v>
      </c>
      <c r="I6" s="31">
        <v>3.8</v>
      </c>
      <c r="J6" s="20">
        <f t="shared" si="1"/>
        <v>3.6500000000000004</v>
      </c>
      <c r="K6" s="37">
        <f t="shared" si="2"/>
        <v>6.35</v>
      </c>
      <c r="L6" s="21">
        <v>2.9</v>
      </c>
      <c r="M6" s="22">
        <v>3</v>
      </c>
      <c r="N6" s="22">
        <v>2.6</v>
      </c>
      <c r="O6" s="23">
        <v>2.7</v>
      </c>
      <c r="P6" s="20">
        <f t="shared" si="3"/>
        <v>2.8</v>
      </c>
      <c r="Q6" s="20">
        <f t="shared" si="6"/>
        <v>7.2</v>
      </c>
      <c r="R6" s="24">
        <v>0</v>
      </c>
      <c r="S6" s="1">
        <f t="shared" si="4"/>
        <v>14.649999999999999</v>
      </c>
      <c r="T6" s="25">
        <f t="shared" si="5"/>
        <v>7</v>
      </c>
    </row>
    <row r="7" spans="1:20" x14ac:dyDescent="0.25">
      <c r="A7" s="33">
        <v>4</v>
      </c>
      <c r="B7" s="35" t="s">
        <v>93</v>
      </c>
      <c r="C7" s="15">
        <v>2.4</v>
      </c>
      <c r="D7" s="16">
        <v>0.6</v>
      </c>
      <c r="E7" s="17">
        <f t="shared" si="0"/>
        <v>3</v>
      </c>
      <c r="F7" s="18">
        <v>3.4</v>
      </c>
      <c r="G7" s="19">
        <v>3.1</v>
      </c>
      <c r="H7" s="19">
        <v>2.7</v>
      </c>
      <c r="I7" s="31">
        <v>2.5</v>
      </c>
      <c r="J7" s="20">
        <f t="shared" si="1"/>
        <v>2.8999999999999995</v>
      </c>
      <c r="K7" s="37">
        <f t="shared" si="2"/>
        <v>7.1000000000000005</v>
      </c>
      <c r="L7" s="21">
        <v>2.2999999999999998</v>
      </c>
      <c r="M7" s="22">
        <v>2</v>
      </c>
      <c r="N7" s="22">
        <v>2</v>
      </c>
      <c r="O7" s="23">
        <v>1.7</v>
      </c>
      <c r="P7" s="20">
        <f t="shared" si="3"/>
        <v>2</v>
      </c>
      <c r="Q7" s="20">
        <f t="shared" si="6"/>
        <v>8</v>
      </c>
      <c r="R7" s="24">
        <v>0</v>
      </c>
      <c r="S7" s="1">
        <f t="shared" si="4"/>
        <v>18.100000000000001</v>
      </c>
      <c r="T7" s="25">
        <f t="shared" si="5"/>
        <v>1</v>
      </c>
    </row>
    <row r="8" spans="1:20" x14ac:dyDescent="0.25">
      <c r="A8" s="33">
        <v>5</v>
      </c>
      <c r="B8" s="29" t="s">
        <v>94</v>
      </c>
      <c r="C8" s="15">
        <v>1.6</v>
      </c>
      <c r="D8" s="16">
        <v>0.2</v>
      </c>
      <c r="E8" s="17">
        <f t="shared" si="0"/>
        <v>1.8</v>
      </c>
      <c r="F8" s="18">
        <v>4</v>
      </c>
      <c r="G8" s="19">
        <v>3.3</v>
      </c>
      <c r="H8" s="19">
        <v>3</v>
      </c>
      <c r="I8" s="31">
        <v>2.6</v>
      </c>
      <c r="J8" s="20">
        <f t="shared" si="1"/>
        <v>3.1500000000000004</v>
      </c>
      <c r="K8" s="37">
        <f t="shared" si="2"/>
        <v>6.85</v>
      </c>
      <c r="L8" s="21">
        <v>3</v>
      </c>
      <c r="M8" s="22">
        <v>2.9</v>
      </c>
      <c r="N8" s="22">
        <v>2.8</v>
      </c>
      <c r="O8" s="23">
        <v>2.4</v>
      </c>
      <c r="P8" s="20">
        <f t="shared" si="3"/>
        <v>2.8499999999999996</v>
      </c>
      <c r="Q8" s="20">
        <f t="shared" si="6"/>
        <v>7.15</v>
      </c>
      <c r="R8" s="24">
        <v>0</v>
      </c>
      <c r="S8" s="1">
        <f t="shared" si="4"/>
        <v>15.8</v>
      </c>
      <c r="T8" s="25">
        <f t="shared" si="5"/>
        <v>5</v>
      </c>
    </row>
    <row r="9" spans="1:20" x14ac:dyDescent="0.25">
      <c r="A9" s="33">
        <v>6</v>
      </c>
      <c r="B9" s="36" t="s">
        <v>95</v>
      </c>
      <c r="C9" s="15">
        <v>1.9</v>
      </c>
      <c r="D9" s="16">
        <v>0.6</v>
      </c>
      <c r="E9" s="17">
        <f t="shared" si="0"/>
        <v>2.5</v>
      </c>
      <c r="F9" s="18">
        <v>4.3</v>
      </c>
      <c r="G9" s="19">
        <v>4.0999999999999996</v>
      </c>
      <c r="H9" s="19">
        <v>3.7</v>
      </c>
      <c r="I9" s="31">
        <v>3.7</v>
      </c>
      <c r="J9" s="20">
        <f t="shared" si="1"/>
        <v>3.8999999999999981</v>
      </c>
      <c r="K9" s="37">
        <f t="shared" si="2"/>
        <v>6.1000000000000014</v>
      </c>
      <c r="L9" s="21">
        <v>2.6</v>
      </c>
      <c r="M9" s="22">
        <v>2.6</v>
      </c>
      <c r="N9" s="22">
        <v>2.2999999999999998</v>
      </c>
      <c r="O9" s="23">
        <v>2.2999999999999998</v>
      </c>
      <c r="P9" s="20">
        <f t="shared" si="3"/>
        <v>2.4500000000000006</v>
      </c>
      <c r="Q9" s="20">
        <f t="shared" si="6"/>
        <v>7.5499999999999989</v>
      </c>
      <c r="R9" s="24">
        <v>0</v>
      </c>
      <c r="S9" s="1">
        <f t="shared" si="4"/>
        <v>16.149999999999999</v>
      </c>
      <c r="T9" s="25">
        <f t="shared" si="5"/>
        <v>4</v>
      </c>
    </row>
    <row r="10" spans="1:20" x14ac:dyDescent="0.25">
      <c r="A10" s="33">
        <v>7</v>
      </c>
      <c r="B10" s="35" t="s">
        <v>96</v>
      </c>
      <c r="C10" s="15">
        <v>1.5</v>
      </c>
      <c r="D10" s="16">
        <v>0.6</v>
      </c>
      <c r="E10" s="17">
        <f t="shared" ref="E10:E12" si="7">SUM(C10:D10)</f>
        <v>2.1</v>
      </c>
      <c r="F10" s="18">
        <v>5.6</v>
      </c>
      <c r="G10" s="19">
        <v>4.2</v>
      </c>
      <c r="H10" s="19">
        <v>4.2</v>
      </c>
      <c r="I10" s="31">
        <v>3</v>
      </c>
      <c r="J10" s="20">
        <f t="shared" si="1"/>
        <v>4.2</v>
      </c>
      <c r="K10" s="37">
        <f t="shared" si="2"/>
        <v>5.8</v>
      </c>
      <c r="L10" s="21">
        <v>3.2</v>
      </c>
      <c r="M10" s="22">
        <v>2.8</v>
      </c>
      <c r="N10" s="22">
        <v>2.8</v>
      </c>
      <c r="O10" s="23">
        <v>1.9</v>
      </c>
      <c r="P10" s="20">
        <f t="shared" si="3"/>
        <v>2.8000000000000007</v>
      </c>
      <c r="Q10" s="20">
        <f t="shared" si="6"/>
        <v>7.1999999999999993</v>
      </c>
      <c r="R10" s="24">
        <v>0</v>
      </c>
      <c r="S10" s="1">
        <f t="shared" si="4"/>
        <v>15.1</v>
      </c>
      <c r="T10" s="25">
        <f t="shared" si="5"/>
        <v>6</v>
      </c>
    </row>
    <row r="11" spans="1:20" x14ac:dyDescent="0.25">
      <c r="A11" s="33">
        <v>8</v>
      </c>
      <c r="B11" s="29" t="s">
        <v>97</v>
      </c>
      <c r="C11" s="15">
        <v>0.3</v>
      </c>
      <c r="D11" s="16">
        <v>0.1</v>
      </c>
      <c r="E11" s="17">
        <f t="shared" si="7"/>
        <v>0.4</v>
      </c>
      <c r="F11" s="18">
        <v>3.9</v>
      </c>
      <c r="G11" s="19">
        <v>3.6</v>
      </c>
      <c r="H11" s="19">
        <v>3.3</v>
      </c>
      <c r="I11" s="31">
        <v>2.9</v>
      </c>
      <c r="J11" s="20">
        <f t="shared" si="1"/>
        <v>3.45</v>
      </c>
      <c r="K11" s="37">
        <f t="shared" si="2"/>
        <v>6.55</v>
      </c>
      <c r="L11" s="21">
        <v>3.8</v>
      </c>
      <c r="M11" s="22">
        <v>3.1</v>
      </c>
      <c r="N11" s="22">
        <v>2.9</v>
      </c>
      <c r="O11" s="23">
        <v>2.5</v>
      </c>
      <c r="P11" s="20">
        <f t="shared" si="3"/>
        <v>3</v>
      </c>
      <c r="Q11" s="20">
        <f t="shared" si="6"/>
        <v>7</v>
      </c>
      <c r="R11" s="24">
        <v>0</v>
      </c>
      <c r="S11" s="1">
        <f t="shared" si="4"/>
        <v>13.95</v>
      </c>
      <c r="T11" s="25">
        <f t="shared" si="5"/>
        <v>9</v>
      </c>
    </row>
    <row r="12" spans="1:20" x14ac:dyDescent="0.25">
      <c r="A12" s="33">
        <v>9</v>
      </c>
      <c r="B12" s="36" t="s">
        <v>98</v>
      </c>
      <c r="C12" s="15">
        <v>1.7</v>
      </c>
      <c r="D12" s="16">
        <v>0.6</v>
      </c>
      <c r="E12" s="17">
        <f t="shared" si="7"/>
        <v>2.2999999999999998</v>
      </c>
      <c r="F12" s="18">
        <v>2.7</v>
      </c>
      <c r="G12" s="19">
        <v>3.1</v>
      </c>
      <c r="H12" s="19">
        <v>3.1</v>
      </c>
      <c r="I12" s="31">
        <v>2.8</v>
      </c>
      <c r="J12" s="20">
        <f t="shared" si="1"/>
        <v>2.9499999999999997</v>
      </c>
      <c r="K12" s="37">
        <f t="shared" si="2"/>
        <v>7.0500000000000007</v>
      </c>
      <c r="L12" s="21">
        <v>2</v>
      </c>
      <c r="M12" s="22">
        <v>2.4</v>
      </c>
      <c r="N12" s="22">
        <v>2.2000000000000002</v>
      </c>
      <c r="O12" s="23">
        <v>1.9</v>
      </c>
      <c r="P12" s="20">
        <f t="shared" si="3"/>
        <v>2.0999999999999996</v>
      </c>
      <c r="Q12" s="20">
        <f t="shared" si="6"/>
        <v>7.9</v>
      </c>
      <c r="R12" s="24">
        <v>0</v>
      </c>
      <c r="S12" s="1">
        <f t="shared" si="4"/>
        <v>17.25</v>
      </c>
      <c r="T12" s="25">
        <f t="shared" si="5"/>
        <v>2</v>
      </c>
    </row>
    <row r="13" spans="1:20" x14ac:dyDescent="0.25">
      <c r="F13" s="4"/>
      <c r="G13" s="4"/>
      <c r="H13" s="4"/>
      <c r="I13" s="4"/>
    </row>
    <row r="14" spans="1:20" x14ac:dyDescent="0.25">
      <c r="A14" s="81" t="s">
        <v>100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</row>
    <row r="15" spans="1:20" x14ac:dyDescent="0.25">
      <c r="A15" s="80" t="s">
        <v>65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</row>
    <row r="16" spans="1:20" ht="60" x14ac:dyDescent="0.25">
      <c r="A16" s="5" t="s">
        <v>0</v>
      </c>
      <c r="B16" s="5" t="s">
        <v>1</v>
      </c>
      <c r="C16" s="6" t="s">
        <v>2</v>
      </c>
      <c r="D16" s="7" t="s">
        <v>3</v>
      </c>
      <c r="E16" s="8" t="s">
        <v>4</v>
      </c>
      <c r="F16" s="9" t="s">
        <v>5</v>
      </c>
      <c r="G16" s="10" t="s">
        <v>6</v>
      </c>
      <c r="H16" s="10" t="s">
        <v>19</v>
      </c>
      <c r="I16" s="32" t="s">
        <v>135</v>
      </c>
      <c r="J16" s="8" t="s">
        <v>7</v>
      </c>
      <c r="K16" s="2" t="s">
        <v>8</v>
      </c>
      <c r="L16" s="11" t="s">
        <v>9</v>
      </c>
      <c r="M16" s="12" t="s">
        <v>10</v>
      </c>
      <c r="N16" s="12" t="s">
        <v>11</v>
      </c>
      <c r="O16" s="13" t="s">
        <v>136</v>
      </c>
      <c r="P16" s="8" t="s">
        <v>12</v>
      </c>
      <c r="Q16" s="8" t="s">
        <v>13</v>
      </c>
      <c r="R16" s="14" t="s">
        <v>14</v>
      </c>
      <c r="S16" s="3" t="s">
        <v>15</v>
      </c>
      <c r="T16" s="14" t="s">
        <v>16</v>
      </c>
    </row>
    <row r="17" spans="1:20" x14ac:dyDescent="0.25">
      <c r="A17" s="33">
        <v>10</v>
      </c>
      <c r="B17" s="35" t="s">
        <v>93</v>
      </c>
      <c r="C17" s="15">
        <v>2.6</v>
      </c>
      <c r="D17" s="16">
        <v>1.7</v>
      </c>
      <c r="E17" s="17">
        <f t="shared" ref="E17:E25" si="8">SUM(C17:D17)</f>
        <v>4.3</v>
      </c>
      <c r="F17" s="18">
        <v>3.1</v>
      </c>
      <c r="G17" s="19">
        <v>3.8</v>
      </c>
      <c r="H17" s="19">
        <v>4.5999999999999996</v>
      </c>
      <c r="I17" s="31">
        <v>4.3</v>
      </c>
      <c r="J17" s="20">
        <f t="shared" ref="J17:J25" si="9">(SUM(F17:I17)-MAX(F17:I17)-MIN(F17:I17))/2</f>
        <v>4.0500000000000007</v>
      </c>
      <c r="K17" s="37">
        <f t="shared" ref="K17:K25" si="10">(10-J17)</f>
        <v>5.9499999999999993</v>
      </c>
      <c r="L17" s="21">
        <v>3.5</v>
      </c>
      <c r="M17" s="22">
        <v>3.3</v>
      </c>
      <c r="N17" s="22">
        <v>4</v>
      </c>
      <c r="O17" s="23">
        <v>3</v>
      </c>
      <c r="P17" s="20">
        <f t="shared" ref="P17:P25" si="11">(SUM(L17:O17)-MAX(L17:O17)-MIN(L17:O17))/2</f>
        <v>3.4000000000000004</v>
      </c>
      <c r="Q17" s="20">
        <f>10-P17</f>
        <v>6.6</v>
      </c>
      <c r="R17" s="24">
        <v>0</v>
      </c>
      <c r="S17" s="1">
        <f t="shared" ref="S17:S25" si="12">E17+K17+Q17-R17</f>
        <v>16.850000000000001</v>
      </c>
      <c r="T17" s="25">
        <f>_xlfn.RANK.EQ(S17,$S$17:$S$25,0)</f>
        <v>1</v>
      </c>
    </row>
    <row r="18" spans="1:20" x14ac:dyDescent="0.25">
      <c r="A18" s="33">
        <v>11</v>
      </c>
      <c r="B18" s="29" t="s">
        <v>94</v>
      </c>
      <c r="C18" s="15">
        <v>1.8</v>
      </c>
      <c r="D18" s="16">
        <v>0.4</v>
      </c>
      <c r="E18" s="17">
        <f t="shared" si="8"/>
        <v>2.2000000000000002</v>
      </c>
      <c r="F18" s="18">
        <v>5.4</v>
      </c>
      <c r="G18" s="19">
        <v>3.9</v>
      </c>
      <c r="H18" s="19">
        <v>3.6</v>
      </c>
      <c r="I18" s="31">
        <v>3.4</v>
      </c>
      <c r="J18" s="20">
        <f t="shared" si="9"/>
        <v>3.75</v>
      </c>
      <c r="K18" s="37">
        <f t="shared" si="10"/>
        <v>6.25</v>
      </c>
      <c r="L18" s="21">
        <v>3.6</v>
      </c>
      <c r="M18" s="22">
        <v>2.4</v>
      </c>
      <c r="N18" s="22">
        <v>3.5</v>
      </c>
      <c r="O18" s="23">
        <v>3.7</v>
      </c>
      <c r="P18" s="20">
        <f t="shared" si="11"/>
        <v>3.55</v>
      </c>
      <c r="Q18" s="20">
        <f t="shared" ref="Q18:Q25" si="13">10-P18</f>
        <v>6.45</v>
      </c>
      <c r="R18" s="24">
        <v>0</v>
      </c>
      <c r="S18" s="1">
        <f t="shared" si="12"/>
        <v>14.899999999999999</v>
      </c>
      <c r="T18" s="25">
        <f t="shared" ref="T18:T25" si="14">_xlfn.RANK.EQ(S18,$S$17:$S$25,0)</f>
        <v>5</v>
      </c>
    </row>
    <row r="19" spans="1:20" x14ac:dyDescent="0.25">
      <c r="A19" s="33">
        <v>12</v>
      </c>
      <c r="B19" s="36" t="s">
        <v>95</v>
      </c>
      <c r="C19" s="15">
        <v>2</v>
      </c>
      <c r="D19" s="16">
        <v>1.7</v>
      </c>
      <c r="E19" s="17">
        <f t="shared" si="8"/>
        <v>3.7</v>
      </c>
      <c r="F19" s="18">
        <v>4.5999999999999996</v>
      </c>
      <c r="G19" s="19">
        <v>4.2</v>
      </c>
      <c r="H19" s="19">
        <v>3.7</v>
      </c>
      <c r="I19" s="31">
        <v>5.3</v>
      </c>
      <c r="J19" s="20">
        <f t="shared" si="9"/>
        <v>4.4000000000000004</v>
      </c>
      <c r="K19" s="37">
        <f t="shared" si="10"/>
        <v>5.6</v>
      </c>
      <c r="L19" s="21">
        <v>3.8</v>
      </c>
      <c r="M19" s="22">
        <v>3.3</v>
      </c>
      <c r="N19" s="22">
        <v>2.1</v>
      </c>
      <c r="O19" s="23">
        <v>3.3</v>
      </c>
      <c r="P19" s="20">
        <f t="shared" si="11"/>
        <v>3.3</v>
      </c>
      <c r="Q19" s="20">
        <f t="shared" si="13"/>
        <v>6.7</v>
      </c>
      <c r="R19" s="24">
        <v>0.3</v>
      </c>
      <c r="S19" s="1">
        <f t="shared" si="12"/>
        <v>15.7</v>
      </c>
      <c r="T19" s="25">
        <f t="shared" si="14"/>
        <v>3</v>
      </c>
    </row>
    <row r="20" spans="1:20" x14ac:dyDescent="0.25">
      <c r="A20" s="33">
        <v>13</v>
      </c>
      <c r="B20" s="35" t="s">
        <v>96</v>
      </c>
      <c r="C20" s="15">
        <v>1.8</v>
      </c>
      <c r="D20" s="16">
        <v>0.6</v>
      </c>
      <c r="E20" s="17">
        <f t="shared" si="8"/>
        <v>2.4</v>
      </c>
      <c r="F20" s="18">
        <v>3.5</v>
      </c>
      <c r="G20" s="19">
        <v>4.3</v>
      </c>
      <c r="H20" s="19">
        <v>4.4000000000000004</v>
      </c>
      <c r="I20" s="31">
        <v>4.7</v>
      </c>
      <c r="J20" s="20">
        <f t="shared" si="9"/>
        <v>4.3499999999999996</v>
      </c>
      <c r="K20" s="37">
        <f t="shared" si="10"/>
        <v>5.65</v>
      </c>
      <c r="L20" s="21">
        <v>3.5</v>
      </c>
      <c r="M20" s="22">
        <v>3.3</v>
      </c>
      <c r="N20" s="22">
        <v>2.4</v>
      </c>
      <c r="O20" s="23">
        <v>2.8</v>
      </c>
      <c r="P20" s="20">
        <f t="shared" si="11"/>
        <v>3.05</v>
      </c>
      <c r="Q20" s="20">
        <f t="shared" si="13"/>
        <v>6.95</v>
      </c>
      <c r="R20" s="24">
        <v>0</v>
      </c>
      <c r="S20" s="1">
        <f t="shared" si="12"/>
        <v>15</v>
      </c>
      <c r="T20" s="25">
        <f t="shared" si="14"/>
        <v>4</v>
      </c>
    </row>
    <row r="21" spans="1:20" x14ac:dyDescent="0.25">
      <c r="A21" s="33">
        <v>14</v>
      </c>
      <c r="B21" s="29" t="s">
        <v>97</v>
      </c>
      <c r="C21" s="15">
        <v>0.5</v>
      </c>
      <c r="D21" s="16">
        <v>0.2</v>
      </c>
      <c r="E21" s="17">
        <f t="shared" si="8"/>
        <v>0.7</v>
      </c>
      <c r="F21" s="18">
        <v>4.3</v>
      </c>
      <c r="G21" s="19">
        <v>5.2</v>
      </c>
      <c r="H21" s="19">
        <v>4.5</v>
      </c>
      <c r="I21" s="31">
        <v>4.9000000000000004</v>
      </c>
      <c r="J21" s="20">
        <f t="shared" si="9"/>
        <v>4.6999999999999993</v>
      </c>
      <c r="K21" s="37">
        <f t="shared" si="10"/>
        <v>5.3000000000000007</v>
      </c>
      <c r="L21" s="21">
        <v>5.5</v>
      </c>
      <c r="M21" s="22">
        <v>5.0999999999999996</v>
      </c>
      <c r="N21" s="22">
        <v>4.5</v>
      </c>
      <c r="O21" s="23">
        <v>3</v>
      </c>
      <c r="P21" s="20">
        <f t="shared" si="11"/>
        <v>4.8000000000000007</v>
      </c>
      <c r="Q21" s="20">
        <f t="shared" si="13"/>
        <v>5.1999999999999993</v>
      </c>
      <c r="R21" s="24">
        <v>0</v>
      </c>
      <c r="S21" s="1">
        <f t="shared" si="12"/>
        <v>11.2</v>
      </c>
      <c r="T21" s="25">
        <f t="shared" si="14"/>
        <v>9</v>
      </c>
    </row>
    <row r="22" spans="1:20" x14ac:dyDescent="0.25">
      <c r="A22" s="33">
        <v>15</v>
      </c>
      <c r="B22" s="36" t="s">
        <v>98</v>
      </c>
      <c r="C22" s="15">
        <v>2.2000000000000002</v>
      </c>
      <c r="D22" s="16">
        <v>2.1</v>
      </c>
      <c r="E22" s="17">
        <f t="shared" si="8"/>
        <v>4.3000000000000007</v>
      </c>
      <c r="F22" s="18">
        <v>4.9000000000000004</v>
      </c>
      <c r="G22" s="19">
        <v>4.7</v>
      </c>
      <c r="H22" s="19">
        <v>4.0999999999999996</v>
      </c>
      <c r="I22" s="31">
        <v>5.0999999999999996</v>
      </c>
      <c r="J22" s="20">
        <f t="shared" si="9"/>
        <v>4.8000000000000007</v>
      </c>
      <c r="K22" s="37">
        <f t="shared" si="10"/>
        <v>5.1999999999999993</v>
      </c>
      <c r="L22" s="21">
        <v>3.5</v>
      </c>
      <c r="M22" s="22">
        <v>3.7</v>
      </c>
      <c r="N22" s="22">
        <v>4.3</v>
      </c>
      <c r="O22" s="23">
        <v>3.5</v>
      </c>
      <c r="P22" s="20">
        <f t="shared" si="11"/>
        <v>3.5999999999999996</v>
      </c>
      <c r="Q22" s="20">
        <f t="shared" si="13"/>
        <v>6.4</v>
      </c>
      <c r="R22" s="24">
        <v>0</v>
      </c>
      <c r="S22" s="1">
        <f t="shared" si="12"/>
        <v>15.9</v>
      </c>
      <c r="T22" s="25">
        <f t="shared" si="14"/>
        <v>2</v>
      </c>
    </row>
    <row r="23" spans="1:20" x14ac:dyDescent="0.25">
      <c r="A23" s="33">
        <v>16</v>
      </c>
      <c r="B23" s="27" t="s">
        <v>90</v>
      </c>
      <c r="C23" s="15">
        <v>1.1000000000000001</v>
      </c>
      <c r="D23" s="16">
        <v>0.4</v>
      </c>
      <c r="E23" s="17">
        <f t="shared" si="8"/>
        <v>1.5</v>
      </c>
      <c r="F23" s="18">
        <v>3</v>
      </c>
      <c r="G23" s="19">
        <v>3.9</v>
      </c>
      <c r="H23" s="19">
        <v>3.9</v>
      </c>
      <c r="I23" s="31">
        <v>4.3</v>
      </c>
      <c r="J23" s="20">
        <f t="shared" si="9"/>
        <v>3.9000000000000004</v>
      </c>
      <c r="K23" s="37">
        <f t="shared" si="10"/>
        <v>6.1</v>
      </c>
      <c r="L23" s="21">
        <v>2.9</v>
      </c>
      <c r="M23" s="22">
        <v>3.6</v>
      </c>
      <c r="N23" s="22">
        <v>3</v>
      </c>
      <c r="O23" s="23">
        <v>2.9</v>
      </c>
      <c r="P23" s="20">
        <f t="shared" si="11"/>
        <v>2.95</v>
      </c>
      <c r="Q23" s="20">
        <f t="shared" si="13"/>
        <v>7.05</v>
      </c>
      <c r="R23" s="24">
        <v>0</v>
      </c>
      <c r="S23" s="1">
        <f t="shared" si="12"/>
        <v>14.649999999999999</v>
      </c>
      <c r="T23" s="25">
        <f t="shared" si="14"/>
        <v>6</v>
      </c>
    </row>
    <row r="24" spans="1:20" x14ac:dyDescent="0.25">
      <c r="A24" s="33">
        <v>17</v>
      </c>
      <c r="B24" s="34" t="s">
        <v>91</v>
      </c>
      <c r="C24" s="15">
        <v>0.9</v>
      </c>
      <c r="D24" s="16">
        <v>0.4</v>
      </c>
      <c r="E24" s="17">
        <f t="shared" si="8"/>
        <v>1.3</v>
      </c>
      <c r="F24" s="18">
        <v>5.6</v>
      </c>
      <c r="G24" s="19">
        <v>4.5</v>
      </c>
      <c r="H24" s="19">
        <v>5.0999999999999996</v>
      </c>
      <c r="I24" s="31">
        <v>4.5</v>
      </c>
      <c r="J24" s="20">
        <f t="shared" si="9"/>
        <v>4.8</v>
      </c>
      <c r="K24" s="37">
        <f t="shared" si="10"/>
        <v>5.2</v>
      </c>
      <c r="L24" s="21">
        <v>3.8</v>
      </c>
      <c r="M24" s="22">
        <v>3.9</v>
      </c>
      <c r="N24" s="22">
        <v>3</v>
      </c>
      <c r="O24" s="23">
        <v>3.4</v>
      </c>
      <c r="P24" s="20">
        <f t="shared" si="11"/>
        <v>3.5999999999999996</v>
      </c>
      <c r="Q24" s="20">
        <f t="shared" si="13"/>
        <v>6.4</v>
      </c>
      <c r="R24" s="24">
        <v>0</v>
      </c>
      <c r="S24" s="1">
        <f t="shared" si="12"/>
        <v>12.9</v>
      </c>
      <c r="T24" s="25">
        <f t="shared" si="14"/>
        <v>8</v>
      </c>
    </row>
    <row r="25" spans="1:20" x14ac:dyDescent="0.25">
      <c r="A25" s="33">
        <v>18</v>
      </c>
      <c r="B25" s="28" t="s">
        <v>92</v>
      </c>
      <c r="C25" s="15">
        <v>1.2</v>
      </c>
      <c r="D25" s="16">
        <v>0.6</v>
      </c>
      <c r="E25" s="17">
        <f t="shared" si="8"/>
        <v>1.7999999999999998</v>
      </c>
      <c r="F25" s="18">
        <v>4.9000000000000004</v>
      </c>
      <c r="G25" s="19">
        <v>4.8</v>
      </c>
      <c r="H25" s="19">
        <v>4.7</v>
      </c>
      <c r="I25" s="31">
        <v>4.5</v>
      </c>
      <c r="J25" s="20">
        <f t="shared" si="9"/>
        <v>4.7499999999999991</v>
      </c>
      <c r="K25" s="37">
        <f t="shared" si="10"/>
        <v>5.2500000000000009</v>
      </c>
      <c r="L25" s="21">
        <v>4.0999999999999996</v>
      </c>
      <c r="M25" s="22">
        <v>3.8</v>
      </c>
      <c r="N25" s="22">
        <v>3.8</v>
      </c>
      <c r="O25" s="23">
        <v>3.3</v>
      </c>
      <c r="P25" s="20">
        <f t="shared" si="11"/>
        <v>3.8000000000000003</v>
      </c>
      <c r="Q25" s="20">
        <f t="shared" si="13"/>
        <v>6.1999999999999993</v>
      </c>
      <c r="R25" s="24">
        <v>0</v>
      </c>
      <c r="S25" s="1">
        <f t="shared" si="12"/>
        <v>13.25</v>
      </c>
      <c r="T25" s="25">
        <f t="shared" si="14"/>
        <v>7</v>
      </c>
    </row>
    <row r="27" spans="1:20" x14ac:dyDescent="0.25">
      <c r="A27" s="81" t="s">
        <v>100</v>
      </c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</row>
    <row r="28" spans="1:20" x14ac:dyDescent="0.25">
      <c r="A28" s="80" t="s">
        <v>18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</row>
    <row r="29" spans="1:20" ht="60" x14ac:dyDescent="0.25">
      <c r="A29" s="5" t="s">
        <v>0</v>
      </c>
      <c r="B29" s="5" t="s">
        <v>1</v>
      </c>
      <c r="C29" s="6" t="s">
        <v>2</v>
      </c>
      <c r="D29" s="7" t="s">
        <v>3</v>
      </c>
      <c r="E29" s="8" t="s">
        <v>4</v>
      </c>
      <c r="F29" s="9" t="s">
        <v>5</v>
      </c>
      <c r="G29" s="10" t="s">
        <v>6</v>
      </c>
      <c r="H29" s="10" t="s">
        <v>19</v>
      </c>
      <c r="I29" s="32" t="s">
        <v>135</v>
      </c>
      <c r="J29" s="8" t="s">
        <v>7</v>
      </c>
      <c r="K29" s="2" t="s">
        <v>8</v>
      </c>
      <c r="L29" s="11" t="s">
        <v>9</v>
      </c>
      <c r="M29" s="12" t="s">
        <v>10</v>
      </c>
      <c r="N29" s="12" t="s">
        <v>11</v>
      </c>
      <c r="O29" s="13" t="s">
        <v>136</v>
      </c>
      <c r="P29" s="8" t="s">
        <v>12</v>
      </c>
      <c r="Q29" s="8" t="s">
        <v>13</v>
      </c>
      <c r="R29" s="14" t="s">
        <v>14</v>
      </c>
      <c r="S29" s="3" t="s">
        <v>15</v>
      </c>
      <c r="T29" s="14" t="s">
        <v>16</v>
      </c>
    </row>
    <row r="30" spans="1:20" x14ac:dyDescent="0.25">
      <c r="A30" s="33">
        <v>19</v>
      </c>
      <c r="B30" s="35" t="s">
        <v>96</v>
      </c>
      <c r="C30" s="15">
        <v>0.6</v>
      </c>
      <c r="D30" s="16">
        <v>1.3</v>
      </c>
      <c r="E30" s="17">
        <f t="shared" ref="E30:E38" si="15">SUM(C30:D30)</f>
        <v>1.9</v>
      </c>
      <c r="F30" s="18">
        <v>5.2</v>
      </c>
      <c r="G30" s="19">
        <v>4.9000000000000004</v>
      </c>
      <c r="H30" s="19">
        <v>4.4000000000000004</v>
      </c>
      <c r="I30" s="31">
        <v>3.9</v>
      </c>
      <c r="J30" s="20">
        <f t="shared" ref="J30:J38" si="16">(SUM(F30:I30)-MAX(F30:I30)-MIN(F30:I30))/2</f>
        <v>4.6500000000000012</v>
      </c>
      <c r="K30" s="37">
        <f t="shared" ref="K30:K38" si="17">(10-J30)</f>
        <v>5.3499999999999988</v>
      </c>
      <c r="L30" s="21">
        <v>4.2</v>
      </c>
      <c r="M30" s="22">
        <v>2.9</v>
      </c>
      <c r="N30" s="22">
        <v>3</v>
      </c>
      <c r="O30" s="23">
        <v>2.8</v>
      </c>
      <c r="P30" s="20">
        <f t="shared" ref="P30:P38" si="18">(SUM(L30:O30)-MAX(L30:O30)-MIN(L30:O30))/2</f>
        <v>2.9499999999999997</v>
      </c>
      <c r="Q30" s="20">
        <f t="shared" ref="Q30:Q38" si="19">10-P30</f>
        <v>7.0500000000000007</v>
      </c>
      <c r="R30" s="24">
        <v>0</v>
      </c>
      <c r="S30" s="1">
        <f t="shared" ref="S30:S38" si="20">E30+K30+Q30-R30</f>
        <v>14.299999999999999</v>
      </c>
      <c r="T30" s="25">
        <f>_xlfn.RANK.EQ(S30,$S$30:$S$38,0)</f>
        <v>3</v>
      </c>
    </row>
    <row r="31" spans="1:20" x14ac:dyDescent="0.25">
      <c r="A31" s="33">
        <v>20</v>
      </c>
      <c r="B31" s="29" t="s">
        <v>97</v>
      </c>
      <c r="C31" s="15">
        <v>0.8</v>
      </c>
      <c r="D31" s="16">
        <v>0.8</v>
      </c>
      <c r="E31" s="17">
        <f t="shared" si="15"/>
        <v>1.6</v>
      </c>
      <c r="F31" s="18">
        <v>4</v>
      </c>
      <c r="G31" s="19">
        <v>4.4000000000000004</v>
      </c>
      <c r="H31" s="19">
        <v>4.4000000000000004</v>
      </c>
      <c r="I31" s="31">
        <v>5</v>
      </c>
      <c r="J31" s="20">
        <f t="shared" si="16"/>
        <v>4.4000000000000004</v>
      </c>
      <c r="K31" s="37">
        <f t="shared" si="17"/>
        <v>5.6</v>
      </c>
      <c r="L31" s="21">
        <v>4.2</v>
      </c>
      <c r="M31" s="22">
        <v>4.3</v>
      </c>
      <c r="N31" s="22">
        <v>3.7</v>
      </c>
      <c r="O31" s="23">
        <v>4.4000000000000004</v>
      </c>
      <c r="P31" s="20">
        <f t="shared" si="18"/>
        <v>4.25</v>
      </c>
      <c r="Q31" s="20">
        <f t="shared" si="19"/>
        <v>5.75</v>
      </c>
      <c r="R31" s="24">
        <v>0.3</v>
      </c>
      <c r="S31" s="1">
        <f t="shared" si="20"/>
        <v>12.649999999999999</v>
      </c>
      <c r="T31" s="25">
        <f t="shared" ref="T31:T38" si="21">_xlfn.RANK.EQ(S31,$S$30:$S$38,0)</f>
        <v>5</v>
      </c>
    </row>
    <row r="32" spans="1:20" x14ac:dyDescent="0.25">
      <c r="A32" s="33">
        <v>21</v>
      </c>
      <c r="B32" s="36" t="s">
        <v>98</v>
      </c>
      <c r="C32" s="15">
        <v>1.8</v>
      </c>
      <c r="D32" s="16">
        <v>2.9</v>
      </c>
      <c r="E32" s="17">
        <f t="shared" si="15"/>
        <v>4.7</v>
      </c>
      <c r="F32" s="18">
        <v>4.9000000000000004</v>
      </c>
      <c r="G32" s="19">
        <v>5.6</v>
      </c>
      <c r="H32" s="19">
        <v>4.3</v>
      </c>
      <c r="I32" s="31">
        <v>4.3</v>
      </c>
      <c r="J32" s="20">
        <f t="shared" si="16"/>
        <v>4.6000000000000014</v>
      </c>
      <c r="K32" s="37">
        <f t="shared" si="17"/>
        <v>5.3999999999999986</v>
      </c>
      <c r="L32" s="21">
        <v>5.2</v>
      </c>
      <c r="M32" s="22">
        <v>4.3</v>
      </c>
      <c r="N32" s="22">
        <v>3.8</v>
      </c>
      <c r="O32" s="23">
        <v>4.3</v>
      </c>
      <c r="P32" s="20">
        <f t="shared" si="18"/>
        <v>4.3000000000000007</v>
      </c>
      <c r="Q32" s="20">
        <f t="shared" si="19"/>
        <v>5.6999999999999993</v>
      </c>
      <c r="R32" s="24">
        <v>0</v>
      </c>
      <c r="S32" s="1">
        <f t="shared" si="20"/>
        <v>15.799999999999997</v>
      </c>
      <c r="T32" s="25">
        <f t="shared" si="21"/>
        <v>1</v>
      </c>
    </row>
    <row r="33" spans="1:20" x14ac:dyDescent="0.25">
      <c r="A33" s="33">
        <v>22</v>
      </c>
      <c r="B33" s="27" t="s">
        <v>90</v>
      </c>
      <c r="C33" s="15">
        <v>0.2</v>
      </c>
      <c r="D33" s="16">
        <v>0.8</v>
      </c>
      <c r="E33" s="17">
        <f t="shared" si="15"/>
        <v>1</v>
      </c>
      <c r="F33" s="18">
        <v>5</v>
      </c>
      <c r="G33" s="19">
        <v>3.4</v>
      </c>
      <c r="H33" s="19">
        <v>4.7</v>
      </c>
      <c r="I33" s="31">
        <v>4.5999999999999996</v>
      </c>
      <c r="J33" s="20">
        <f t="shared" si="16"/>
        <v>4.6500000000000012</v>
      </c>
      <c r="K33" s="37">
        <f t="shared" si="17"/>
        <v>5.3499999999999988</v>
      </c>
      <c r="L33" s="21">
        <v>4.3</v>
      </c>
      <c r="M33" s="22">
        <v>3.3</v>
      </c>
      <c r="N33" s="22">
        <v>3.6</v>
      </c>
      <c r="O33" s="23">
        <v>4.0999999999999996</v>
      </c>
      <c r="P33" s="20">
        <f t="shared" si="18"/>
        <v>3.85</v>
      </c>
      <c r="Q33" s="20">
        <f t="shared" si="19"/>
        <v>6.15</v>
      </c>
      <c r="R33" s="24">
        <v>0</v>
      </c>
      <c r="S33" s="1">
        <f t="shared" si="20"/>
        <v>12.5</v>
      </c>
      <c r="T33" s="25">
        <f t="shared" si="21"/>
        <v>7</v>
      </c>
    </row>
    <row r="34" spans="1:20" x14ac:dyDescent="0.25">
      <c r="A34" s="33">
        <v>23</v>
      </c>
      <c r="B34" s="34" t="s">
        <v>91</v>
      </c>
      <c r="C34" s="15">
        <v>0.6</v>
      </c>
      <c r="D34" s="16">
        <v>0.3</v>
      </c>
      <c r="E34" s="17">
        <f t="shared" si="15"/>
        <v>0.89999999999999991</v>
      </c>
      <c r="F34" s="18">
        <v>5.7</v>
      </c>
      <c r="G34" s="19">
        <v>5.6</v>
      </c>
      <c r="H34" s="19">
        <v>4.7</v>
      </c>
      <c r="I34" s="31">
        <v>3.9</v>
      </c>
      <c r="J34" s="20">
        <f t="shared" si="16"/>
        <v>5.1499999999999995</v>
      </c>
      <c r="K34" s="37">
        <f t="shared" si="17"/>
        <v>4.8500000000000005</v>
      </c>
      <c r="L34" s="21">
        <v>3.8</v>
      </c>
      <c r="M34" s="22">
        <v>5.2</v>
      </c>
      <c r="N34" s="22">
        <v>5.0999999999999996</v>
      </c>
      <c r="O34" s="23">
        <v>4.0999999999999996</v>
      </c>
      <c r="P34" s="20">
        <f t="shared" si="18"/>
        <v>4.5999999999999996</v>
      </c>
      <c r="Q34" s="20">
        <f t="shared" si="19"/>
        <v>5.4</v>
      </c>
      <c r="R34" s="24">
        <v>0.6</v>
      </c>
      <c r="S34" s="1">
        <f t="shared" si="20"/>
        <v>10.55</v>
      </c>
      <c r="T34" s="25">
        <f t="shared" si="21"/>
        <v>8</v>
      </c>
    </row>
    <row r="35" spans="1:20" x14ac:dyDescent="0.25">
      <c r="A35" s="33">
        <v>24</v>
      </c>
      <c r="B35" s="28" t="s">
        <v>92</v>
      </c>
      <c r="C35" s="15">
        <v>1.8</v>
      </c>
      <c r="D35" s="16">
        <v>0.6</v>
      </c>
      <c r="E35" s="17">
        <f t="shared" si="15"/>
        <v>2.4</v>
      </c>
      <c r="F35" s="18">
        <v>5.6</v>
      </c>
      <c r="G35" s="19">
        <v>5.0999999999999996</v>
      </c>
      <c r="H35" s="19">
        <v>4.5999999999999996</v>
      </c>
      <c r="I35" s="31">
        <v>4.5999999999999996</v>
      </c>
      <c r="J35" s="20">
        <f t="shared" si="16"/>
        <v>4.8499999999999996</v>
      </c>
      <c r="K35" s="37">
        <f t="shared" si="17"/>
        <v>5.15</v>
      </c>
      <c r="L35" s="21">
        <v>4.0999999999999996</v>
      </c>
      <c r="M35" s="22">
        <v>5.4</v>
      </c>
      <c r="N35" s="22">
        <v>5.0999999999999996</v>
      </c>
      <c r="O35" s="23">
        <v>4.8</v>
      </c>
      <c r="P35" s="20">
        <f t="shared" si="18"/>
        <v>4.9499999999999993</v>
      </c>
      <c r="Q35" s="20">
        <f t="shared" si="19"/>
        <v>5.0500000000000007</v>
      </c>
      <c r="R35" s="24">
        <v>0</v>
      </c>
      <c r="S35" s="1">
        <f t="shared" si="20"/>
        <v>12.600000000000001</v>
      </c>
      <c r="T35" s="25">
        <f t="shared" si="21"/>
        <v>6</v>
      </c>
    </row>
    <row r="36" spans="1:20" x14ac:dyDescent="0.25">
      <c r="A36" s="33">
        <v>25</v>
      </c>
      <c r="B36" s="35" t="s">
        <v>93</v>
      </c>
      <c r="C36" s="15">
        <v>1.6</v>
      </c>
      <c r="D36" s="16">
        <v>1.3</v>
      </c>
      <c r="E36" s="17">
        <f t="shared" si="15"/>
        <v>2.9000000000000004</v>
      </c>
      <c r="F36" s="18">
        <v>5.0999999999999996</v>
      </c>
      <c r="G36" s="19">
        <v>4.9000000000000004</v>
      </c>
      <c r="H36" s="19">
        <v>4.5999999999999996</v>
      </c>
      <c r="I36" s="31">
        <v>4.3</v>
      </c>
      <c r="J36" s="20">
        <f t="shared" si="16"/>
        <v>4.75</v>
      </c>
      <c r="K36" s="37">
        <f t="shared" si="17"/>
        <v>5.25</v>
      </c>
      <c r="L36" s="21">
        <v>3.3</v>
      </c>
      <c r="M36" s="22">
        <v>3.3</v>
      </c>
      <c r="N36" s="22">
        <v>2.6</v>
      </c>
      <c r="O36" s="23">
        <v>3.1</v>
      </c>
      <c r="P36" s="20">
        <f t="shared" si="18"/>
        <v>3.2</v>
      </c>
      <c r="Q36" s="20">
        <f t="shared" si="19"/>
        <v>6.8</v>
      </c>
      <c r="R36" s="24">
        <v>0</v>
      </c>
      <c r="S36" s="1">
        <f t="shared" si="20"/>
        <v>14.95</v>
      </c>
      <c r="T36" s="25">
        <f t="shared" si="21"/>
        <v>2</v>
      </c>
    </row>
    <row r="37" spans="1:20" x14ac:dyDescent="0.25">
      <c r="A37" s="33">
        <v>26</v>
      </c>
      <c r="B37" s="29" t="s">
        <v>94</v>
      </c>
      <c r="C37" s="15">
        <v>0.6</v>
      </c>
      <c r="D37" s="16">
        <v>0</v>
      </c>
      <c r="E37" s="17">
        <f t="shared" si="15"/>
        <v>0.6</v>
      </c>
      <c r="F37" s="18">
        <v>4.0999999999999996</v>
      </c>
      <c r="G37" s="19">
        <v>5.5</v>
      </c>
      <c r="H37" s="19">
        <v>5.4</v>
      </c>
      <c r="I37" s="31">
        <v>5.8</v>
      </c>
      <c r="J37" s="20">
        <f t="shared" si="16"/>
        <v>5.45</v>
      </c>
      <c r="K37" s="37">
        <f t="shared" si="17"/>
        <v>4.55</v>
      </c>
      <c r="L37" s="21">
        <v>5.3</v>
      </c>
      <c r="M37" s="22">
        <v>4.9000000000000004</v>
      </c>
      <c r="N37" s="22">
        <v>4.8</v>
      </c>
      <c r="O37" s="23">
        <v>4.3</v>
      </c>
      <c r="P37" s="20">
        <f t="shared" si="18"/>
        <v>4.8499999999999996</v>
      </c>
      <c r="Q37" s="20">
        <f t="shared" si="19"/>
        <v>5.15</v>
      </c>
      <c r="R37" s="24">
        <v>0.3</v>
      </c>
      <c r="S37" s="1">
        <f t="shared" si="20"/>
        <v>10</v>
      </c>
      <c r="T37" s="25">
        <f t="shared" si="21"/>
        <v>9</v>
      </c>
    </row>
    <row r="38" spans="1:20" x14ac:dyDescent="0.25">
      <c r="A38" s="33">
        <v>27</v>
      </c>
      <c r="B38" s="36" t="s">
        <v>95</v>
      </c>
      <c r="C38" s="15">
        <v>1.5</v>
      </c>
      <c r="D38" s="16">
        <v>1.3</v>
      </c>
      <c r="E38" s="17">
        <f t="shared" si="15"/>
        <v>2.8</v>
      </c>
      <c r="F38" s="18">
        <v>5.3</v>
      </c>
      <c r="G38" s="19">
        <v>4.9000000000000004</v>
      </c>
      <c r="H38" s="19">
        <v>4.5999999999999996</v>
      </c>
      <c r="I38" s="31">
        <v>4.3</v>
      </c>
      <c r="J38" s="20">
        <f t="shared" si="16"/>
        <v>4.7499999999999982</v>
      </c>
      <c r="K38" s="37">
        <f t="shared" si="17"/>
        <v>5.2500000000000018</v>
      </c>
      <c r="L38" s="21">
        <v>4.2</v>
      </c>
      <c r="M38" s="22">
        <v>3.8</v>
      </c>
      <c r="N38" s="22">
        <v>4.7</v>
      </c>
      <c r="O38" s="23">
        <v>3.7</v>
      </c>
      <c r="P38" s="20">
        <f t="shared" si="18"/>
        <v>3.9999999999999996</v>
      </c>
      <c r="Q38" s="20">
        <f t="shared" si="19"/>
        <v>6</v>
      </c>
      <c r="R38" s="24">
        <v>0</v>
      </c>
      <c r="S38" s="1">
        <f t="shared" si="20"/>
        <v>14.05</v>
      </c>
      <c r="T38" s="25">
        <f t="shared" si="21"/>
        <v>4</v>
      </c>
    </row>
    <row r="39" spans="1:20" x14ac:dyDescent="0.25">
      <c r="E39" s="26"/>
      <c r="I39" s="4"/>
      <c r="L39" s="4"/>
      <c r="M39" s="4"/>
      <c r="N39" s="4"/>
      <c r="O39" s="4"/>
    </row>
    <row r="40" spans="1:20" x14ac:dyDescent="0.25">
      <c r="A40" s="81" t="s">
        <v>100</v>
      </c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</row>
    <row r="41" spans="1:20" x14ac:dyDescent="0.25">
      <c r="A41" s="80" t="s">
        <v>99</v>
      </c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</row>
    <row r="42" spans="1:20" ht="60" x14ac:dyDescent="0.25">
      <c r="A42" s="5" t="s">
        <v>0</v>
      </c>
      <c r="B42" s="5" t="s">
        <v>1</v>
      </c>
      <c r="C42" s="6" t="s">
        <v>2</v>
      </c>
      <c r="D42" s="7" t="s">
        <v>3</v>
      </c>
      <c r="E42" s="8" t="s">
        <v>4</v>
      </c>
      <c r="F42" s="9" t="s">
        <v>5</v>
      </c>
      <c r="G42" s="10" t="s">
        <v>6</v>
      </c>
      <c r="H42" s="10" t="s">
        <v>19</v>
      </c>
      <c r="I42" s="32" t="s">
        <v>135</v>
      </c>
      <c r="J42" s="8" t="s">
        <v>7</v>
      </c>
      <c r="K42" s="2" t="s">
        <v>8</v>
      </c>
      <c r="L42" s="11" t="s">
        <v>9</v>
      </c>
      <c r="M42" s="12" t="s">
        <v>10</v>
      </c>
      <c r="N42" s="12" t="s">
        <v>11</v>
      </c>
      <c r="O42" s="13" t="s">
        <v>136</v>
      </c>
      <c r="P42" s="8" t="s">
        <v>12</v>
      </c>
      <c r="Q42" s="8" t="s">
        <v>13</v>
      </c>
      <c r="R42" s="14" t="s">
        <v>14</v>
      </c>
      <c r="S42" s="3" t="s">
        <v>15</v>
      </c>
      <c r="T42" s="14" t="s">
        <v>16</v>
      </c>
    </row>
    <row r="43" spans="1:20" x14ac:dyDescent="0.25">
      <c r="A43" s="33">
        <v>28</v>
      </c>
      <c r="B43" s="27" t="s">
        <v>101</v>
      </c>
      <c r="C43" s="15">
        <v>1.3</v>
      </c>
      <c r="D43" s="16">
        <v>0.6</v>
      </c>
      <c r="E43" s="17">
        <f t="shared" ref="E43:E48" si="22">SUM(C43:D43)</f>
        <v>1.9</v>
      </c>
      <c r="F43" s="18">
        <v>4.9000000000000004</v>
      </c>
      <c r="G43" s="19">
        <v>3.9</v>
      </c>
      <c r="H43" s="19">
        <v>4.8</v>
      </c>
      <c r="I43" s="31">
        <v>4.5</v>
      </c>
      <c r="J43" s="20">
        <f t="shared" ref="J43:J51" si="23">(SUM(F43:I43)-MAX(F43:I43)-MIN(F43:I43))/2</f>
        <v>4.6500000000000004</v>
      </c>
      <c r="K43" s="37">
        <f t="shared" ref="K43:K51" si="24">(10-J43)</f>
        <v>5.35</v>
      </c>
      <c r="L43" s="21">
        <v>3.4</v>
      </c>
      <c r="M43" s="22">
        <v>3</v>
      </c>
      <c r="N43" s="22">
        <v>2.9</v>
      </c>
      <c r="O43" s="23">
        <v>2.2999999999999998</v>
      </c>
      <c r="P43" s="20">
        <f t="shared" ref="P43:P51" si="25">(SUM(L43:O43)-MAX(L43:O43)-MIN(L43:O43))/2</f>
        <v>2.9500000000000006</v>
      </c>
      <c r="Q43" s="20">
        <f>10-P43</f>
        <v>7.0499999999999989</v>
      </c>
      <c r="R43" s="24">
        <v>0</v>
      </c>
      <c r="S43" s="1">
        <f t="shared" ref="S43:S51" si="26">E43+K43+Q43-R43</f>
        <v>14.299999999999999</v>
      </c>
      <c r="T43" s="25"/>
    </row>
    <row r="44" spans="1:20" x14ac:dyDescent="0.25">
      <c r="A44" s="33">
        <v>29</v>
      </c>
      <c r="B44" s="34" t="s">
        <v>102</v>
      </c>
      <c r="C44" s="15">
        <v>2.2000000000000002</v>
      </c>
      <c r="D44" s="16">
        <v>0.6</v>
      </c>
      <c r="E44" s="17">
        <f t="shared" si="22"/>
        <v>2.8000000000000003</v>
      </c>
      <c r="F44" s="18">
        <v>3.2</v>
      </c>
      <c r="G44" s="19">
        <v>2.7</v>
      </c>
      <c r="H44" s="19">
        <v>3.8</v>
      </c>
      <c r="I44" s="31">
        <v>3.9</v>
      </c>
      <c r="J44" s="20">
        <f t="shared" si="23"/>
        <v>3.4999999999999996</v>
      </c>
      <c r="K44" s="37">
        <f t="shared" si="24"/>
        <v>6.5</v>
      </c>
      <c r="L44" s="21">
        <v>2.9</v>
      </c>
      <c r="M44" s="22">
        <v>2.7</v>
      </c>
      <c r="N44" s="22">
        <v>2.6</v>
      </c>
      <c r="O44" s="23">
        <v>2.5</v>
      </c>
      <c r="P44" s="20">
        <f t="shared" si="25"/>
        <v>2.6499999999999995</v>
      </c>
      <c r="Q44" s="20">
        <f t="shared" ref="Q44:Q51" si="27">10-P44</f>
        <v>7.3500000000000005</v>
      </c>
      <c r="R44" s="24">
        <v>0</v>
      </c>
      <c r="S44" s="1">
        <f t="shared" si="26"/>
        <v>16.650000000000002</v>
      </c>
      <c r="T44" s="25"/>
    </row>
    <row r="45" spans="1:20" x14ac:dyDescent="0.25">
      <c r="A45" s="33">
        <v>30</v>
      </c>
      <c r="B45" s="28" t="s">
        <v>103</v>
      </c>
      <c r="C45" s="15">
        <v>1.3</v>
      </c>
      <c r="D45" s="16">
        <v>0.1</v>
      </c>
      <c r="E45" s="17">
        <f t="shared" si="22"/>
        <v>1.4000000000000001</v>
      </c>
      <c r="F45" s="18">
        <v>3.9</v>
      </c>
      <c r="G45" s="19">
        <v>3.8</v>
      </c>
      <c r="H45" s="19">
        <v>3.7</v>
      </c>
      <c r="I45" s="31">
        <v>3.5</v>
      </c>
      <c r="J45" s="20">
        <f t="shared" si="23"/>
        <v>3.7499999999999991</v>
      </c>
      <c r="K45" s="37">
        <f t="shared" si="24"/>
        <v>6.2500000000000009</v>
      </c>
      <c r="L45" s="21">
        <v>3.5</v>
      </c>
      <c r="M45" s="22">
        <v>2.9</v>
      </c>
      <c r="N45" s="22">
        <v>2.7</v>
      </c>
      <c r="O45" s="23">
        <v>2.1</v>
      </c>
      <c r="P45" s="20">
        <f t="shared" si="25"/>
        <v>2.8000000000000007</v>
      </c>
      <c r="Q45" s="20">
        <f t="shared" si="27"/>
        <v>7.1999999999999993</v>
      </c>
      <c r="R45" s="24">
        <v>0</v>
      </c>
      <c r="S45" s="1">
        <f t="shared" si="26"/>
        <v>14.850000000000001</v>
      </c>
      <c r="T45" s="25"/>
    </row>
    <row r="46" spans="1:20" x14ac:dyDescent="0.25">
      <c r="A46" s="33">
        <v>31</v>
      </c>
      <c r="B46" s="35" t="s">
        <v>104</v>
      </c>
      <c r="C46" s="15">
        <v>1.6</v>
      </c>
      <c r="D46" s="16">
        <v>0.5</v>
      </c>
      <c r="E46" s="17">
        <f t="shared" si="22"/>
        <v>2.1</v>
      </c>
      <c r="F46" s="18">
        <v>3.8</v>
      </c>
      <c r="G46" s="19">
        <v>3.5</v>
      </c>
      <c r="H46" s="19">
        <v>3</v>
      </c>
      <c r="I46" s="31">
        <v>2.9</v>
      </c>
      <c r="J46" s="20">
        <f t="shared" si="23"/>
        <v>3.2500000000000009</v>
      </c>
      <c r="K46" s="37">
        <f t="shared" si="24"/>
        <v>6.7499999999999991</v>
      </c>
      <c r="L46" s="21">
        <v>2.9</v>
      </c>
      <c r="M46" s="22">
        <v>2.7</v>
      </c>
      <c r="N46" s="22">
        <v>2.6</v>
      </c>
      <c r="O46" s="23">
        <v>2.2999999999999998</v>
      </c>
      <c r="P46" s="20">
        <f t="shared" si="25"/>
        <v>2.65</v>
      </c>
      <c r="Q46" s="20">
        <f t="shared" si="27"/>
        <v>7.35</v>
      </c>
      <c r="R46" s="24">
        <v>0</v>
      </c>
      <c r="S46" s="1">
        <f t="shared" si="26"/>
        <v>16.2</v>
      </c>
      <c r="T46" s="25"/>
    </row>
    <row r="47" spans="1:20" x14ac:dyDescent="0.25">
      <c r="A47" s="33">
        <v>32</v>
      </c>
      <c r="B47" s="29" t="s">
        <v>105</v>
      </c>
      <c r="C47" s="15">
        <v>2.2000000000000002</v>
      </c>
      <c r="D47" s="16">
        <v>0.1</v>
      </c>
      <c r="E47" s="17">
        <f t="shared" si="22"/>
        <v>2.3000000000000003</v>
      </c>
      <c r="F47" s="18">
        <v>2.9</v>
      </c>
      <c r="G47" s="19">
        <v>2.7</v>
      </c>
      <c r="H47" s="19">
        <v>3.1</v>
      </c>
      <c r="I47" s="31">
        <v>2.2000000000000002</v>
      </c>
      <c r="J47" s="20">
        <f t="shared" si="23"/>
        <v>2.7999999999999994</v>
      </c>
      <c r="K47" s="37">
        <f t="shared" si="24"/>
        <v>7.2000000000000011</v>
      </c>
      <c r="L47" s="21">
        <v>1.6</v>
      </c>
      <c r="M47" s="22">
        <v>2.2999999999999998</v>
      </c>
      <c r="N47" s="22">
        <v>2.1</v>
      </c>
      <c r="O47" s="23">
        <v>1.6</v>
      </c>
      <c r="P47" s="20">
        <f t="shared" si="25"/>
        <v>1.8499999999999999</v>
      </c>
      <c r="Q47" s="20">
        <f t="shared" si="27"/>
        <v>8.15</v>
      </c>
      <c r="R47" s="24">
        <v>0.3</v>
      </c>
      <c r="S47" s="1">
        <f t="shared" si="26"/>
        <v>17.350000000000001</v>
      </c>
      <c r="T47" s="25"/>
    </row>
    <row r="48" spans="1:20" x14ac:dyDescent="0.25">
      <c r="A48" s="33">
        <v>33</v>
      </c>
      <c r="B48" s="36" t="s">
        <v>106</v>
      </c>
      <c r="C48" s="15">
        <v>1.5</v>
      </c>
      <c r="D48" s="16">
        <v>0.2</v>
      </c>
      <c r="E48" s="17">
        <f t="shared" si="22"/>
        <v>1.7</v>
      </c>
      <c r="F48" s="18">
        <v>3.9</v>
      </c>
      <c r="G48" s="19">
        <v>4</v>
      </c>
      <c r="H48" s="19">
        <v>4</v>
      </c>
      <c r="I48" s="31">
        <v>4.8</v>
      </c>
      <c r="J48" s="20">
        <f t="shared" si="23"/>
        <v>3.9999999999999991</v>
      </c>
      <c r="K48" s="37">
        <f t="shared" si="24"/>
        <v>6.0000000000000009</v>
      </c>
      <c r="L48" s="21">
        <v>3.2</v>
      </c>
      <c r="M48" s="22">
        <v>3</v>
      </c>
      <c r="N48" s="22">
        <v>2.8</v>
      </c>
      <c r="O48" s="23">
        <v>3.2</v>
      </c>
      <c r="P48" s="20">
        <f t="shared" si="25"/>
        <v>3.1</v>
      </c>
      <c r="Q48" s="20">
        <f t="shared" si="27"/>
        <v>6.9</v>
      </c>
      <c r="R48" s="24">
        <v>0</v>
      </c>
      <c r="S48" s="1">
        <f t="shared" si="26"/>
        <v>14.600000000000001</v>
      </c>
      <c r="T48" s="25"/>
    </row>
    <row r="49" spans="1:20" x14ac:dyDescent="0.25">
      <c r="A49" s="33">
        <v>34</v>
      </c>
      <c r="B49" s="35" t="s">
        <v>107</v>
      </c>
      <c r="C49" s="15">
        <v>2.1</v>
      </c>
      <c r="D49" s="16">
        <v>0.6</v>
      </c>
      <c r="E49" s="17">
        <f t="shared" ref="E49:E51" si="28">SUM(C49:D49)</f>
        <v>2.7</v>
      </c>
      <c r="F49" s="18">
        <v>3.5</v>
      </c>
      <c r="G49" s="19">
        <v>3.2</v>
      </c>
      <c r="H49" s="19">
        <v>3.1</v>
      </c>
      <c r="I49" s="31">
        <v>2.7</v>
      </c>
      <c r="J49" s="20">
        <f t="shared" si="23"/>
        <v>3.15</v>
      </c>
      <c r="K49" s="37">
        <f t="shared" si="24"/>
        <v>6.85</v>
      </c>
      <c r="L49" s="21">
        <v>2.5</v>
      </c>
      <c r="M49" s="22">
        <v>2.4</v>
      </c>
      <c r="N49" s="22">
        <v>1.9</v>
      </c>
      <c r="O49" s="23">
        <v>1.4</v>
      </c>
      <c r="P49" s="20">
        <f t="shared" si="25"/>
        <v>2.1500000000000004</v>
      </c>
      <c r="Q49" s="20">
        <f t="shared" si="27"/>
        <v>7.85</v>
      </c>
      <c r="R49" s="24">
        <v>0</v>
      </c>
      <c r="S49" s="1">
        <f t="shared" si="26"/>
        <v>17.399999999999999</v>
      </c>
      <c r="T49" s="25"/>
    </row>
    <row r="50" spans="1:20" x14ac:dyDescent="0.25">
      <c r="A50" s="33">
        <v>35</v>
      </c>
      <c r="B50" s="29" t="s">
        <v>108</v>
      </c>
      <c r="C50" s="15">
        <v>1.2</v>
      </c>
      <c r="D50" s="16">
        <v>0.2</v>
      </c>
      <c r="E50" s="17">
        <f t="shared" si="28"/>
        <v>1.4</v>
      </c>
      <c r="F50" s="18">
        <v>4.2</v>
      </c>
      <c r="G50" s="19">
        <v>4</v>
      </c>
      <c r="H50" s="19">
        <v>3.5</v>
      </c>
      <c r="I50" s="31">
        <v>3.2</v>
      </c>
      <c r="J50" s="20">
        <f t="shared" si="23"/>
        <v>3.7499999999999996</v>
      </c>
      <c r="K50" s="37">
        <f t="shared" si="24"/>
        <v>6.25</v>
      </c>
      <c r="L50" s="21">
        <v>3.1</v>
      </c>
      <c r="M50" s="22">
        <v>3.1</v>
      </c>
      <c r="N50" s="22">
        <v>2.9</v>
      </c>
      <c r="O50" s="23">
        <v>2.6</v>
      </c>
      <c r="P50" s="20">
        <f t="shared" si="25"/>
        <v>3</v>
      </c>
      <c r="Q50" s="20">
        <f t="shared" si="27"/>
        <v>7</v>
      </c>
      <c r="R50" s="24">
        <v>0</v>
      </c>
      <c r="S50" s="1">
        <f t="shared" si="26"/>
        <v>14.65</v>
      </c>
      <c r="T50" s="25"/>
    </row>
    <row r="51" spans="1:20" x14ac:dyDescent="0.25">
      <c r="A51" s="33">
        <v>36</v>
      </c>
      <c r="B51" s="36" t="s">
        <v>109</v>
      </c>
      <c r="C51" s="15">
        <v>1.7</v>
      </c>
      <c r="D51" s="16">
        <v>0.5</v>
      </c>
      <c r="E51" s="17">
        <f t="shared" si="28"/>
        <v>2.2000000000000002</v>
      </c>
      <c r="F51" s="18">
        <v>3.8</v>
      </c>
      <c r="G51" s="19">
        <v>3.2</v>
      </c>
      <c r="H51" s="19">
        <v>3.6</v>
      </c>
      <c r="I51" s="31">
        <v>3.4</v>
      </c>
      <c r="J51" s="20">
        <f t="shared" si="23"/>
        <v>3.4999999999999996</v>
      </c>
      <c r="K51" s="37">
        <f t="shared" si="24"/>
        <v>6.5</v>
      </c>
      <c r="L51" s="21">
        <v>2.6</v>
      </c>
      <c r="M51" s="22">
        <v>2.5</v>
      </c>
      <c r="N51" s="22">
        <v>2.4</v>
      </c>
      <c r="O51" s="23">
        <v>1.9</v>
      </c>
      <c r="P51" s="20">
        <f t="shared" si="25"/>
        <v>2.4500000000000002</v>
      </c>
      <c r="Q51" s="20">
        <f t="shared" si="27"/>
        <v>7.55</v>
      </c>
      <c r="R51" s="24">
        <v>0</v>
      </c>
      <c r="S51" s="1">
        <f t="shared" si="26"/>
        <v>16.25</v>
      </c>
      <c r="T51" s="25"/>
    </row>
    <row r="52" spans="1:20" x14ac:dyDescent="0.25">
      <c r="F52" s="4"/>
      <c r="G52" s="4"/>
      <c r="H52" s="4"/>
      <c r="I52" s="4"/>
    </row>
    <row r="53" spans="1:20" x14ac:dyDescent="0.25">
      <c r="A53" s="81" t="s">
        <v>100</v>
      </c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</row>
    <row r="54" spans="1:20" x14ac:dyDescent="0.25">
      <c r="A54" s="80" t="s">
        <v>65</v>
      </c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</row>
    <row r="55" spans="1:20" ht="60" x14ac:dyDescent="0.25">
      <c r="A55" s="5" t="s">
        <v>0</v>
      </c>
      <c r="B55" s="5" t="s">
        <v>1</v>
      </c>
      <c r="C55" s="6" t="s">
        <v>2</v>
      </c>
      <c r="D55" s="7" t="s">
        <v>3</v>
      </c>
      <c r="E55" s="8" t="s">
        <v>4</v>
      </c>
      <c r="F55" s="9" t="s">
        <v>5</v>
      </c>
      <c r="G55" s="10" t="s">
        <v>6</v>
      </c>
      <c r="H55" s="10" t="s">
        <v>19</v>
      </c>
      <c r="I55" s="32" t="s">
        <v>135</v>
      </c>
      <c r="J55" s="8" t="s">
        <v>7</v>
      </c>
      <c r="K55" s="2" t="s">
        <v>8</v>
      </c>
      <c r="L55" s="11" t="s">
        <v>9</v>
      </c>
      <c r="M55" s="12" t="s">
        <v>10</v>
      </c>
      <c r="N55" s="12" t="s">
        <v>11</v>
      </c>
      <c r="O55" s="13" t="s">
        <v>136</v>
      </c>
      <c r="P55" s="8" t="s">
        <v>12</v>
      </c>
      <c r="Q55" s="8" t="s">
        <v>13</v>
      </c>
      <c r="R55" s="14" t="s">
        <v>14</v>
      </c>
      <c r="S55" s="3" t="s">
        <v>15</v>
      </c>
      <c r="T55" s="14" t="s">
        <v>16</v>
      </c>
    </row>
    <row r="56" spans="1:20" x14ac:dyDescent="0.25">
      <c r="A56" s="33">
        <v>37</v>
      </c>
      <c r="B56" s="35" t="s">
        <v>104</v>
      </c>
      <c r="C56" s="15">
        <v>1.8</v>
      </c>
      <c r="D56" s="16">
        <v>0.5</v>
      </c>
      <c r="E56" s="17">
        <f t="shared" ref="E56:E64" si="29">SUM(C56:D56)</f>
        <v>2.2999999999999998</v>
      </c>
      <c r="F56" s="18">
        <v>4</v>
      </c>
      <c r="G56" s="19">
        <v>3.6</v>
      </c>
      <c r="H56" s="19">
        <v>3.3</v>
      </c>
      <c r="I56" s="31">
        <v>3.2</v>
      </c>
      <c r="J56" s="20">
        <f t="shared" ref="J56:J64" si="30">(SUM(F56:I56)-MAX(F56:I56)-MIN(F56:I56))/2</f>
        <v>3.4499999999999988</v>
      </c>
      <c r="K56" s="37">
        <f t="shared" ref="K56:K64" si="31">(10-J56)</f>
        <v>6.5500000000000007</v>
      </c>
      <c r="L56" s="21">
        <v>3.5</v>
      </c>
      <c r="M56" s="22">
        <v>3.2</v>
      </c>
      <c r="N56" s="22">
        <v>3.2</v>
      </c>
      <c r="O56" s="23">
        <v>2.6</v>
      </c>
      <c r="P56" s="20">
        <f t="shared" ref="P56:P64" si="32">(SUM(L56:O56)-MAX(L56:O56)-MIN(L56:O56))/2</f>
        <v>3.2</v>
      </c>
      <c r="Q56" s="20">
        <f>10-P56</f>
        <v>6.8</v>
      </c>
      <c r="R56" s="24">
        <v>0</v>
      </c>
      <c r="S56" s="1">
        <f t="shared" ref="S56:S64" si="33">E56+K56+Q56-R56</f>
        <v>15.650000000000002</v>
      </c>
      <c r="T56" s="25"/>
    </row>
    <row r="57" spans="1:20" x14ac:dyDescent="0.25">
      <c r="A57" s="33">
        <v>38</v>
      </c>
      <c r="B57" s="29" t="s">
        <v>105</v>
      </c>
      <c r="C57" s="15">
        <v>2.4</v>
      </c>
      <c r="D57" s="16">
        <v>1.2</v>
      </c>
      <c r="E57" s="17">
        <f t="shared" si="29"/>
        <v>3.5999999999999996</v>
      </c>
      <c r="F57" s="18">
        <v>3.5</v>
      </c>
      <c r="G57" s="19">
        <v>2.9</v>
      </c>
      <c r="H57" s="19">
        <v>4.3</v>
      </c>
      <c r="I57" s="31">
        <v>2.8</v>
      </c>
      <c r="J57" s="20">
        <f t="shared" si="30"/>
        <v>3.1999999999999997</v>
      </c>
      <c r="K57" s="37">
        <f t="shared" si="31"/>
        <v>6.8000000000000007</v>
      </c>
      <c r="L57" s="21">
        <v>2.8</v>
      </c>
      <c r="M57" s="22">
        <v>3</v>
      </c>
      <c r="N57" s="22">
        <v>2.1</v>
      </c>
      <c r="O57" s="23">
        <v>3</v>
      </c>
      <c r="P57" s="20">
        <f t="shared" si="32"/>
        <v>2.9000000000000004</v>
      </c>
      <c r="Q57" s="20">
        <f t="shared" ref="Q57:Q64" si="34">10-P57</f>
        <v>7.1</v>
      </c>
      <c r="R57" s="24">
        <v>0</v>
      </c>
      <c r="S57" s="1">
        <f t="shared" si="33"/>
        <v>17.5</v>
      </c>
      <c r="T57" s="25"/>
    </row>
    <row r="58" spans="1:20" x14ac:dyDescent="0.25">
      <c r="A58" s="33">
        <v>39</v>
      </c>
      <c r="B58" s="36" t="s">
        <v>106</v>
      </c>
      <c r="C58" s="15">
        <v>1.1000000000000001</v>
      </c>
      <c r="D58" s="16">
        <v>0.4</v>
      </c>
      <c r="E58" s="17">
        <f t="shared" si="29"/>
        <v>1.5</v>
      </c>
      <c r="F58" s="18">
        <v>4.9000000000000004</v>
      </c>
      <c r="G58" s="19">
        <v>3.7</v>
      </c>
      <c r="H58" s="19">
        <v>5.2</v>
      </c>
      <c r="I58" s="31">
        <v>4.9000000000000004</v>
      </c>
      <c r="J58" s="20">
        <f t="shared" si="30"/>
        <v>4.9000000000000021</v>
      </c>
      <c r="K58" s="37">
        <f t="shared" si="31"/>
        <v>5.0999999999999979</v>
      </c>
      <c r="L58" s="21">
        <v>3.8</v>
      </c>
      <c r="M58" s="22">
        <v>2.8</v>
      </c>
      <c r="N58" s="22">
        <v>3.8</v>
      </c>
      <c r="O58" s="23">
        <v>3.6</v>
      </c>
      <c r="P58" s="20">
        <f t="shared" si="32"/>
        <v>3.6999999999999997</v>
      </c>
      <c r="Q58" s="20">
        <f t="shared" si="34"/>
        <v>6.3000000000000007</v>
      </c>
      <c r="R58" s="24">
        <v>0</v>
      </c>
      <c r="S58" s="1">
        <f t="shared" si="33"/>
        <v>12.899999999999999</v>
      </c>
      <c r="T58" s="25"/>
    </row>
    <row r="59" spans="1:20" x14ac:dyDescent="0.25">
      <c r="A59" s="33">
        <v>40</v>
      </c>
      <c r="B59" s="35" t="s">
        <v>107</v>
      </c>
      <c r="C59" s="15">
        <v>2.9</v>
      </c>
      <c r="D59" s="16">
        <v>1.4</v>
      </c>
      <c r="E59" s="17">
        <f t="shared" si="29"/>
        <v>4.3</v>
      </c>
      <c r="F59" s="18">
        <v>3.9</v>
      </c>
      <c r="G59" s="19">
        <v>3.8</v>
      </c>
      <c r="H59" s="19">
        <v>3.5</v>
      </c>
      <c r="I59" s="31">
        <v>2.5</v>
      </c>
      <c r="J59" s="20">
        <f t="shared" si="30"/>
        <v>3.6499999999999995</v>
      </c>
      <c r="K59" s="37">
        <f t="shared" si="31"/>
        <v>6.3500000000000005</v>
      </c>
      <c r="L59" s="21">
        <v>1.5</v>
      </c>
      <c r="M59" s="22">
        <v>2.2999999999999998</v>
      </c>
      <c r="N59" s="22">
        <v>2.6</v>
      </c>
      <c r="O59" s="23">
        <v>2.6</v>
      </c>
      <c r="P59" s="20">
        <f t="shared" si="32"/>
        <v>2.4500000000000002</v>
      </c>
      <c r="Q59" s="20">
        <f t="shared" si="34"/>
        <v>7.55</v>
      </c>
      <c r="R59" s="24">
        <v>0</v>
      </c>
      <c r="S59" s="1">
        <f t="shared" si="33"/>
        <v>18.2</v>
      </c>
      <c r="T59" s="25"/>
    </row>
    <row r="60" spans="1:20" x14ac:dyDescent="0.25">
      <c r="A60" s="33">
        <v>41</v>
      </c>
      <c r="B60" s="29" t="s">
        <v>108</v>
      </c>
      <c r="C60" s="15">
        <v>2.1</v>
      </c>
      <c r="D60" s="16">
        <v>1.2</v>
      </c>
      <c r="E60" s="17">
        <f t="shared" si="29"/>
        <v>3.3</v>
      </c>
      <c r="F60" s="18">
        <v>5.4</v>
      </c>
      <c r="G60" s="19">
        <v>5.3</v>
      </c>
      <c r="H60" s="19">
        <v>4.8</v>
      </c>
      <c r="I60" s="31">
        <v>3.6</v>
      </c>
      <c r="J60" s="20">
        <f t="shared" si="30"/>
        <v>5.0500000000000007</v>
      </c>
      <c r="K60" s="37">
        <f t="shared" si="31"/>
        <v>4.9499999999999993</v>
      </c>
      <c r="L60" s="21">
        <v>4.0999999999999996</v>
      </c>
      <c r="M60" s="22">
        <v>2.9</v>
      </c>
      <c r="N60" s="22">
        <v>3.6</v>
      </c>
      <c r="O60" s="23">
        <v>3.6</v>
      </c>
      <c r="P60" s="20">
        <f t="shared" si="32"/>
        <v>3.5999999999999996</v>
      </c>
      <c r="Q60" s="20">
        <f t="shared" si="34"/>
        <v>6.4</v>
      </c>
      <c r="R60" s="24">
        <v>0</v>
      </c>
      <c r="S60" s="1">
        <f t="shared" si="33"/>
        <v>14.65</v>
      </c>
      <c r="T60" s="25"/>
    </row>
    <row r="61" spans="1:20" x14ac:dyDescent="0.25">
      <c r="A61" s="33">
        <v>42</v>
      </c>
      <c r="B61" s="36" t="s">
        <v>109</v>
      </c>
      <c r="C61" s="15">
        <v>1.9</v>
      </c>
      <c r="D61" s="16">
        <v>0.6</v>
      </c>
      <c r="E61" s="17">
        <f t="shared" si="29"/>
        <v>2.5</v>
      </c>
      <c r="F61" s="18">
        <v>3.4</v>
      </c>
      <c r="G61" s="19">
        <v>3.2</v>
      </c>
      <c r="H61" s="19">
        <v>4</v>
      </c>
      <c r="I61" s="31">
        <v>4.0999999999999996</v>
      </c>
      <c r="J61" s="20">
        <f t="shared" si="30"/>
        <v>3.6999999999999997</v>
      </c>
      <c r="K61" s="37">
        <f t="shared" si="31"/>
        <v>6.3000000000000007</v>
      </c>
      <c r="L61" s="21">
        <v>3.1</v>
      </c>
      <c r="M61" s="22">
        <v>3</v>
      </c>
      <c r="N61" s="22">
        <v>3.6</v>
      </c>
      <c r="O61" s="23">
        <v>3.2</v>
      </c>
      <c r="P61" s="20">
        <f t="shared" si="32"/>
        <v>3.1499999999999995</v>
      </c>
      <c r="Q61" s="20">
        <f t="shared" si="34"/>
        <v>6.8500000000000005</v>
      </c>
      <c r="R61" s="24">
        <v>0</v>
      </c>
      <c r="S61" s="1">
        <f t="shared" si="33"/>
        <v>15.650000000000002</v>
      </c>
      <c r="T61" s="25"/>
    </row>
    <row r="62" spans="1:20" x14ac:dyDescent="0.25">
      <c r="A62" s="33">
        <v>43</v>
      </c>
      <c r="B62" s="27" t="s">
        <v>101</v>
      </c>
      <c r="C62" s="15">
        <v>1.8</v>
      </c>
      <c r="D62" s="16">
        <v>2.2000000000000002</v>
      </c>
      <c r="E62" s="17">
        <f t="shared" si="29"/>
        <v>4</v>
      </c>
      <c r="F62" s="18">
        <v>3.1</v>
      </c>
      <c r="G62" s="19">
        <v>3.8</v>
      </c>
      <c r="H62" s="19">
        <v>5</v>
      </c>
      <c r="I62" s="31">
        <v>4.0999999999999996</v>
      </c>
      <c r="J62" s="20">
        <f t="shared" si="30"/>
        <v>3.95</v>
      </c>
      <c r="K62" s="37">
        <f t="shared" si="31"/>
        <v>6.05</v>
      </c>
      <c r="L62" s="21">
        <v>2.4</v>
      </c>
      <c r="M62" s="22">
        <v>2.7</v>
      </c>
      <c r="N62" s="22">
        <v>3.5</v>
      </c>
      <c r="O62" s="23">
        <v>3.3</v>
      </c>
      <c r="P62" s="20">
        <f t="shared" si="32"/>
        <v>2.9999999999999991</v>
      </c>
      <c r="Q62" s="20">
        <f t="shared" si="34"/>
        <v>7.0000000000000009</v>
      </c>
      <c r="R62" s="24">
        <v>0</v>
      </c>
      <c r="S62" s="1">
        <f t="shared" si="33"/>
        <v>17.05</v>
      </c>
      <c r="T62" s="25"/>
    </row>
    <row r="63" spans="1:20" x14ac:dyDescent="0.25">
      <c r="A63" s="33">
        <v>44</v>
      </c>
      <c r="B63" s="34" t="s">
        <v>102</v>
      </c>
      <c r="C63" s="15">
        <v>2.2000000000000002</v>
      </c>
      <c r="D63" s="16">
        <v>1.3</v>
      </c>
      <c r="E63" s="17">
        <f t="shared" si="29"/>
        <v>3.5</v>
      </c>
      <c r="F63" s="18">
        <v>4.7</v>
      </c>
      <c r="G63" s="19">
        <v>4.3</v>
      </c>
      <c r="H63" s="19">
        <v>5.0999999999999996</v>
      </c>
      <c r="I63" s="31">
        <v>4.0999999999999996</v>
      </c>
      <c r="J63" s="20">
        <f t="shared" si="30"/>
        <v>4.5</v>
      </c>
      <c r="K63" s="37">
        <f t="shared" si="31"/>
        <v>5.5</v>
      </c>
      <c r="L63" s="21">
        <v>3.9</v>
      </c>
      <c r="M63" s="22">
        <v>4.3</v>
      </c>
      <c r="N63" s="22">
        <v>4</v>
      </c>
      <c r="O63" s="23">
        <v>3.8</v>
      </c>
      <c r="P63" s="20">
        <f t="shared" si="32"/>
        <v>3.9499999999999997</v>
      </c>
      <c r="Q63" s="20">
        <f t="shared" si="34"/>
        <v>6.0500000000000007</v>
      </c>
      <c r="R63" s="24">
        <v>0</v>
      </c>
      <c r="S63" s="1">
        <f t="shared" si="33"/>
        <v>15.05</v>
      </c>
      <c r="T63" s="25"/>
    </row>
    <row r="64" spans="1:20" x14ac:dyDescent="0.25">
      <c r="A64" s="33">
        <v>45</v>
      </c>
      <c r="B64" s="28" t="s">
        <v>103</v>
      </c>
      <c r="C64" s="15">
        <v>1.8</v>
      </c>
      <c r="D64" s="16">
        <v>0.6</v>
      </c>
      <c r="E64" s="17">
        <f t="shared" si="29"/>
        <v>2.4</v>
      </c>
      <c r="F64" s="18">
        <v>4.5</v>
      </c>
      <c r="G64" s="19">
        <v>5.2</v>
      </c>
      <c r="H64" s="19">
        <v>4.4000000000000004</v>
      </c>
      <c r="I64" s="31">
        <v>4.0999999999999996</v>
      </c>
      <c r="J64" s="20">
        <f t="shared" si="30"/>
        <v>4.45</v>
      </c>
      <c r="K64" s="37">
        <f t="shared" si="31"/>
        <v>5.55</v>
      </c>
      <c r="L64" s="21">
        <v>4.0999999999999996</v>
      </c>
      <c r="M64" s="22">
        <v>4.7</v>
      </c>
      <c r="N64" s="22">
        <v>4.5999999999999996</v>
      </c>
      <c r="O64" s="23">
        <v>4.4000000000000004</v>
      </c>
      <c r="P64" s="20">
        <f t="shared" si="32"/>
        <v>4.5000000000000009</v>
      </c>
      <c r="Q64" s="20">
        <f t="shared" si="34"/>
        <v>5.4999999999999991</v>
      </c>
      <c r="R64" s="24">
        <v>0</v>
      </c>
      <c r="S64" s="1">
        <f t="shared" si="33"/>
        <v>13.45</v>
      </c>
      <c r="T64" s="25"/>
    </row>
    <row r="65" spans="1:20" x14ac:dyDescent="0.25">
      <c r="L65" s="26">
        <f>3.4-2.7</f>
        <v>0.69999999999999973</v>
      </c>
    </row>
    <row r="66" spans="1:20" x14ac:dyDescent="0.25">
      <c r="A66" s="81" t="s">
        <v>100</v>
      </c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</row>
    <row r="67" spans="1:20" x14ac:dyDescent="0.25">
      <c r="A67" s="80" t="s">
        <v>18</v>
      </c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</row>
    <row r="68" spans="1:20" ht="60" x14ac:dyDescent="0.25">
      <c r="A68" s="5" t="s">
        <v>0</v>
      </c>
      <c r="B68" s="5" t="s">
        <v>1</v>
      </c>
      <c r="C68" s="6" t="s">
        <v>2</v>
      </c>
      <c r="D68" s="7" t="s">
        <v>3</v>
      </c>
      <c r="E68" s="8" t="s">
        <v>4</v>
      </c>
      <c r="F68" s="9" t="s">
        <v>5</v>
      </c>
      <c r="G68" s="10" t="s">
        <v>6</v>
      </c>
      <c r="H68" s="10" t="s">
        <v>19</v>
      </c>
      <c r="I68" s="32" t="s">
        <v>135</v>
      </c>
      <c r="J68" s="8" t="s">
        <v>7</v>
      </c>
      <c r="K68" s="2" t="s">
        <v>8</v>
      </c>
      <c r="L68" s="11" t="s">
        <v>9</v>
      </c>
      <c r="M68" s="12" t="s">
        <v>10</v>
      </c>
      <c r="N68" s="12" t="s">
        <v>11</v>
      </c>
      <c r="O68" s="13" t="s">
        <v>136</v>
      </c>
      <c r="P68" s="8" t="s">
        <v>12</v>
      </c>
      <c r="Q68" s="8" t="s">
        <v>13</v>
      </c>
      <c r="R68" s="14" t="s">
        <v>14</v>
      </c>
      <c r="S68" s="3" t="s">
        <v>15</v>
      </c>
      <c r="T68" s="14" t="s">
        <v>16</v>
      </c>
    </row>
    <row r="69" spans="1:20" x14ac:dyDescent="0.25">
      <c r="A69" s="33">
        <v>46</v>
      </c>
      <c r="B69" s="35" t="s">
        <v>107</v>
      </c>
      <c r="C69" s="15">
        <v>1.8</v>
      </c>
      <c r="D69" s="16">
        <v>1.4</v>
      </c>
      <c r="E69" s="17">
        <f t="shared" ref="E69:E77" si="35">SUM(C69:D69)</f>
        <v>3.2</v>
      </c>
      <c r="F69" s="18">
        <v>4.5999999999999996</v>
      </c>
      <c r="G69" s="19">
        <v>4.3</v>
      </c>
      <c r="H69" s="19">
        <v>3.8</v>
      </c>
      <c r="I69" s="31">
        <v>2.7</v>
      </c>
      <c r="J69" s="20">
        <f t="shared" ref="J69:J77" si="36">(SUM(F69:I69)-MAX(F69:I69)-MIN(F69:I69))/2</f>
        <v>4.0499999999999989</v>
      </c>
      <c r="K69" s="37">
        <f t="shared" ref="K69:K77" si="37">(10-J69)</f>
        <v>5.9500000000000011</v>
      </c>
      <c r="L69" s="21">
        <v>3.7</v>
      </c>
      <c r="M69" s="22">
        <v>4.4000000000000004</v>
      </c>
      <c r="N69" s="22">
        <v>3.2</v>
      </c>
      <c r="O69" s="23">
        <v>3.1</v>
      </c>
      <c r="P69" s="20">
        <f t="shared" ref="P69:P77" si="38">(SUM(L69:O69)-MAX(L69:O69)-MIN(L69:O69))/2</f>
        <v>3.45</v>
      </c>
      <c r="Q69" s="20">
        <f t="shared" ref="Q69:Q77" si="39">10-P69</f>
        <v>6.55</v>
      </c>
      <c r="R69" s="24">
        <v>0</v>
      </c>
      <c r="S69" s="1">
        <f t="shared" ref="S69:S77" si="40">E69+K69+Q69-R69</f>
        <v>15.700000000000003</v>
      </c>
      <c r="T69" s="25" t="e">
        <f t="shared" ref="T69:T77" si="41">_xlfn.RANK.EQ(S69,$S$4:$S$12,0)</f>
        <v>#N/A</v>
      </c>
    </row>
    <row r="70" spans="1:20" x14ac:dyDescent="0.25">
      <c r="A70" s="33">
        <v>47</v>
      </c>
      <c r="B70" s="29" t="s">
        <v>108</v>
      </c>
      <c r="C70" s="15">
        <v>1</v>
      </c>
      <c r="D70" s="16">
        <v>0.6</v>
      </c>
      <c r="E70" s="17">
        <f t="shared" si="35"/>
        <v>1.6</v>
      </c>
      <c r="F70" s="18">
        <v>5.3</v>
      </c>
      <c r="G70" s="19">
        <v>4.8</v>
      </c>
      <c r="H70" s="19">
        <v>4.8</v>
      </c>
      <c r="I70" s="31">
        <v>4.5</v>
      </c>
      <c r="J70" s="20">
        <f t="shared" si="36"/>
        <v>4.7999999999999989</v>
      </c>
      <c r="K70" s="37">
        <f t="shared" si="37"/>
        <v>5.2000000000000011</v>
      </c>
      <c r="L70" s="21">
        <v>5.6</v>
      </c>
      <c r="M70" s="22">
        <v>5.4</v>
      </c>
      <c r="N70" s="22">
        <v>4.7</v>
      </c>
      <c r="O70" s="23">
        <v>4.8</v>
      </c>
      <c r="P70" s="20">
        <f t="shared" si="38"/>
        <v>5.0999999999999996</v>
      </c>
      <c r="Q70" s="20">
        <f t="shared" si="39"/>
        <v>4.9000000000000004</v>
      </c>
      <c r="R70" s="24">
        <v>0.3</v>
      </c>
      <c r="S70" s="1">
        <f t="shared" si="40"/>
        <v>11.4</v>
      </c>
      <c r="T70" s="25" t="e">
        <f t="shared" si="41"/>
        <v>#N/A</v>
      </c>
    </row>
    <row r="71" spans="1:20" x14ac:dyDescent="0.25">
      <c r="A71" s="33">
        <v>48</v>
      </c>
      <c r="B71" s="36" t="s">
        <v>109</v>
      </c>
      <c r="C71" s="15">
        <v>1.1000000000000001</v>
      </c>
      <c r="D71" s="16">
        <v>0</v>
      </c>
      <c r="E71" s="17">
        <f t="shared" si="35"/>
        <v>1.1000000000000001</v>
      </c>
      <c r="F71" s="18">
        <v>4.2</v>
      </c>
      <c r="G71" s="19">
        <v>4.0999999999999996</v>
      </c>
      <c r="H71" s="19">
        <v>3.9</v>
      </c>
      <c r="I71" s="31">
        <v>3.9</v>
      </c>
      <c r="J71" s="20">
        <f t="shared" si="36"/>
        <v>4.0000000000000009</v>
      </c>
      <c r="K71" s="37">
        <f t="shared" si="37"/>
        <v>5.9999999999999991</v>
      </c>
      <c r="L71" s="21">
        <v>4.0999999999999996</v>
      </c>
      <c r="M71" s="22">
        <v>4.2</v>
      </c>
      <c r="N71" s="22">
        <v>3.4</v>
      </c>
      <c r="O71" s="23">
        <v>3.2</v>
      </c>
      <c r="P71" s="20">
        <f t="shared" si="38"/>
        <v>3.7500000000000013</v>
      </c>
      <c r="Q71" s="20">
        <f t="shared" si="39"/>
        <v>6.2499999999999982</v>
      </c>
      <c r="R71" s="24">
        <v>0</v>
      </c>
      <c r="S71" s="1">
        <f t="shared" si="40"/>
        <v>13.349999999999998</v>
      </c>
      <c r="T71" s="25" t="e">
        <f t="shared" si="41"/>
        <v>#N/A</v>
      </c>
    </row>
    <row r="72" spans="1:20" x14ac:dyDescent="0.25">
      <c r="A72" s="33">
        <v>49</v>
      </c>
      <c r="B72" s="27" t="s">
        <v>101</v>
      </c>
      <c r="C72" s="15">
        <v>1.1000000000000001</v>
      </c>
      <c r="D72" s="16">
        <v>0.8</v>
      </c>
      <c r="E72" s="17">
        <f t="shared" si="35"/>
        <v>1.9000000000000001</v>
      </c>
      <c r="F72" s="18">
        <v>5.3</v>
      </c>
      <c r="G72" s="19">
        <v>4.3</v>
      </c>
      <c r="H72" s="19">
        <v>4.3</v>
      </c>
      <c r="I72" s="31">
        <v>4.2</v>
      </c>
      <c r="J72" s="20">
        <f t="shared" si="36"/>
        <v>4.2999999999999989</v>
      </c>
      <c r="K72" s="37">
        <f t="shared" si="37"/>
        <v>5.7000000000000011</v>
      </c>
      <c r="L72" s="21">
        <v>3.8</v>
      </c>
      <c r="M72" s="22">
        <v>4</v>
      </c>
      <c r="N72" s="22">
        <v>3.6</v>
      </c>
      <c r="O72" s="23">
        <v>3.8</v>
      </c>
      <c r="P72" s="20">
        <f t="shared" si="38"/>
        <v>3.8</v>
      </c>
      <c r="Q72" s="20">
        <f t="shared" si="39"/>
        <v>6.2</v>
      </c>
      <c r="R72" s="24">
        <v>0</v>
      </c>
      <c r="S72" s="1">
        <f t="shared" si="40"/>
        <v>13.8</v>
      </c>
      <c r="T72" s="25" t="e">
        <f t="shared" si="41"/>
        <v>#N/A</v>
      </c>
    </row>
    <row r="73" spans="1:20" x14ac:dyDescent="0.25">
      <c r="A73" s="33">
        <v>50</v>
      </c>
      <c r="B73" s="34" t="s">
        <v>102</v>
      </c>
      <c r="C73" s="15">
        <v>1.8</v>
      </c>
      <c r="D73" s="16">
        <v>1.1000000000000001</v>
      </c>
      <c r="E73" s="17">
        <f t="shared" si="35"/>
        <v>2.9000000000000004</v>
      </c>
      <c r="F73" s="18">
        <v>5.2</v>
      </c>
      <c r="G73" s="19">
        <v>4.5999999999999996</v>
      </c>
      <c r="H73" s="19">
        <v>4.0999999999999996</v>
      </c>
      <c r="I73" s="31">
        <v>3.9</v>
      </c>
      <c r="J73" s="20">
        <f t="shared" si="36"/>
        <v>4.3500000000000005</v>
      </c>
      <c r="K73" s="37">
        <f t="shared" si="37"/>
        <v>5.6499999999999995</v>
      </c>
      <c r="L73" s="21">
        <v>4.2</v>
      </c>
      <c r="M73" s="22">
        <v>4.8</v>
      </c>
      <c r="N73" s="22">
        <v>4.3</v>
      </c>
      <c r="O73" s="23">
        <v>3.4</v>
      </c>
      <c r="P73" s="20">
        <f t="shared" si="38"/>
        <v>4.2499999999999991</v>
      </c>
      <c r="Q73" s="20">
        <f t="shared" si="39"/>
        <v>5.7500000000000009</v>
      </c>
      <c r="R73" s="24">
        <v>0</v>
      </c>
      <c r="S73" s="1">
        <f t="shared" si="40"/>
        <v>14.3</v>
      </c>
      <c r="T73" s="25" t="e">
        <f t="shared" si="41"/>
        <v>#N/A</v>
      </c>
    </row>
    <row r="74" spans="1:20" x14ac:dyDescent="0.25">
      <c r="A74" s="33">
        <v>51</v>
      </c>
      <c r="B74" s="28" t="s">
        <v>103</v>
      </c>
      <c r="C74" s="15">
        <v>1.2</v>
      </c>
      <c r="D74" s="16">
        <v>0.1</v>
      </c>
      <c r="E74" s="17">
        <f t="shared" si="35"/>
        <v>1.3</v>
      </c>
      <c r="F74" s="18">
        <v>4.3</v>
      </c>
      <c r="G74" s="19">
        <v>3.9</v>
      </c>
      <c r="H74" s="19">
        <v>3.7</v>
      </c>
      <c r="I74" s="31">
        <v>3.2</v>
      </c>
      <c r="J74" s="20">
        <f t="shared" si="36"/>
        <v>3.7999999999999985</v>
      </c>
      <c r="K74" s="37">
        <f t="shared" si="37"/>
        <v>6.2000000000000011</v>
      </c>
      <c r="L74" s="21">
        <v>3.7</v>
      </c>
      <c r="M74" s="22">
        <v>3.1</v>
      </c>
      <c r="N74" s="22">
        <v>3.8</v>
      </c>
      <c r="O74" s="23">
        <v>3.9</v>
      </c>
      <c r="P74" s="20">
        <f t="shared" si="38"/>
        <v>3.7500000000000009</v>
      </c>
      <c r="Q74" s="20">
        <f t="shared" si="39"/>
        <v>6.2499999999999991</v>
      </c>
      <c r="R74" s="24">
        <v>0</v>
      </c>
      <c r="S74" s="1">
        <f t="shared" si="40"/>
        <v>13.75</v>
      </c>
      <c r="T74" s="25" t="e">
        <f t="shared" si="41"/>
        <v>#N/A</v>
      </c>
    </row>
    <row r="75" spans="1:20" x14ac:dyDescent="0.25">
      <c r="A75" s="33">
        <v>52</v>
      </c>
      <c r="B75" s="35" t="s">
        <v>104</v>
      </c>
      <c r="C75" s="15">
        <v>0.6</v>
      </c>
      <c r="D75" s="16">
        <v>0</v>
      </c>
      <c r="E75" s="17">
        <f t="shared" si="35"/>
        <v>0.6</v>
      </c>
      <c r="F75" s="18">
        <v>4.8</v>
      </c>
      <c r="G75" s="19">
        <v>4.2</v>
      </c>
      <c r="H75" s="19">
        <v>3.7</v>
      </c>
      <c r="I75" s="31">
        <v>5.3</v>
      </c>
      <c r="J75" s="20">
        <f t="shared" si="36"/>
        <v>4.5</v>
      </c>
      <c r="K75" s="37">
        <f t="shared" si="37"/>
        <v>5.5</v>
      </c>
      <c r="L75" s="21">
        <v>4</v>
      </c>
      <c r="M75" s="22">
        <v>4</v>
      </c>
      <c r="N75" s="22">
        <v>4.3</v>
      </c>
      <c r="O75" s="23">
        <v>4.4000000000000004</v>
      </c>
      <c r="P75" s="20">
        <f t="shared" si="38"/>
        <v>4.1500000000000012</v>
      </c>
      <c r="Q75" s="20">
        <f t="shared" si="39"/>
        <v>5.8499999999999988</v>
      </c>
      <c r="R75" s="24">
        <v>0</v>
      </c>
      <c r="S75" s="1">
        <f t="shared" si="40"/>
        <v>11.95</v>
      </c>
      <c r="T75" s="25" t="e">
        <f t="shared" si="41"/>
        <v>#N/A</v>
      </c>
    </row>
    <row r="76" spans="1:20" x14ac:dyDescent="0.25">
      <c r="A76" s="33">
        <v>53</v>
      </c>
      <c r="B76" s="29" t="s">
        <v>105</v>
      </c>
      <c r="C76" s="15">
        <v>2.2000000000000002</v>
      </c>
      <c r="D76" s="16">
        <v>1.1000000000000001</v>
      </c>
      <c r="E76" s="17">
        <f t="shared" si="35"/>
        <v>3.3000000000000003</v>
      </c>
      <c r="F76" s="18">
        <v>4</v>
      </c>
      <c r="G76" s="19">
        <v>3.1</v>
      </c>
      <c r="H76" s="19">
        <v>3.4</v>
      </c>
      <c r="I76" s="31">
        <v>3.1</v>
      </c>
      <c r="J76" s="20">
        <f t="shared" si="36"/>
        <v>3.25</v>
      </c>
      <c r="K76" s="37">
        <f t="shared" si="37"/>
        <v>6.75</v>
      </c>
      <c r="L76" s="21">
        <v>3.4</v>
      </c>
      <c r="M76" s="22">
        <v>4</v>
      </c>
      <c r="N76" s="22">
        <v>3.4</v>
      </c>
      <c r="O76" s="23">
        <v>3</v>
      </c>
      <c r="P76" s="20">
        <f t="shared" si="38"/>
        <v>3.4000000000000004</v>
      </c>
      <c r="Q76" s="20">
        <f t="shared" si="39"/>
        <v>6.6</v>
      </c>
      <c r="R76" s="24">
        <v>0</v>
      </c>
      <c r="S76" s="1">
        <f t="shared" si="40"/>
        <v>16.649999999999999</v>
      </c>
      <c r="T76" s="25" t="e">
        <f t="shared" si="41"/>
        <v>#N/A</v>
      </c>
    </row>
    <row r="77" spans="1:20" x14ac:dyDescent="0.25">
      <c r="A77" s="33">
        <v>54</v>
      </c>
      <c r="B77" s="36" t="s">
        <v>106</v>
      </c>
      <c r="C77" s="15">
        <v>0.6</v>
      </c>
      <c r="D77" s="16">
        <v>0.6</v>
      </c>
      <c r="E77" s="17">
        <f t="shared" si="35"/>
        <v>1.2</v>
      </c>
      <c r="F77" s="18">
        <v>5.0999999999999996</v>
      </c>
      <c r="G77" s="19">
        <v>4.5</v>
      </c>
      <c r="H77" s="19">
        <v>5.2</v>
      </c>
      <c r="I77" s="31">
        <v>5.0999999999999996</v>
      </c>
      <c r="J77" s="20">
        <f t="shared" si="36"/>
        <v>5.0999999999999996</v>
      </c>
      <c r="K77" s="37">
        <f t="shared" si="37"/>
        <v>4.9000000000000004</v>
      </c>
      <c r="L77" s="21">
        <v>4.5999999999999996</v>
      </c>
      <c r="M77" s="22">
        <v>5.2</v>
      </c>
      <c r="N77" s="22">
        <v>4.7</v>
      </c>
      <c r="O77" s="23">
        <v>6.7</v>
      </c>
      <c r="P77" s="20">
        <f t="shared" si="38"/>
        <v>4.95</v>
      </c>
      <c r="Q77" s="20">
        <f t="shared" si="39"/>
        <v>5.05</v>
      </c>
      <c r="R77" s="24">
        <v>0</v>
      </c>
      <c r="S77" s="1">
        <f t="shared" si="40"/>
        <v>11.15</v>
      </c>
      <c r="T77" s="25" t="e">
        <f t="shared" si="41"/>
        <v>#N/A</v>
      </c>
    </row>
    <row r="79" spans="1:20" x14ac:dyDescent="0.25">
      <c r="D79" s="84" t="s">
        <v>137</v>
      </c>
      <c r="E79" s="84"/>
      <c r="F79" s="84"/>
      <c r="G79" s="84"/>
      <c r="H79" s="84"/>
      <c r="I79" s="84"/>
      <c r="J79" s="84"/>
      <c r="K79" s="84"/>
      <c r="L79" s="84"/>
    </row>
    <row r="80" spans="1:20" x14ac:dyDescent="0.25">
      <c r="D80" s="74" t="s">
        <v>138</v>
      </c>
      <c r="E80" s="82" t="s">
        <v>165</v>
      </c>
      <c r="F80" s="83"/>
      <c r="G80" s="76" t="s">
        <v>139</v>
      </c>
      <c r="H80" s="82" t="s">
        <v>158</v>
      </c>
      <c r="I80" s="83"/>
      <c r="J80" s="76" t="s">
        <v>144</v>
      </c>
      <c r="K80" s="82" t="s">
        <v>167</v>
      </c>
      <c r="L80" s="83"/>
    </row>
    <row r="81" spans="4:12" x14ac:dyDescent="0.25">
      <c r="D81" s="75" t="s">
        <v>140</v>
      </c>
      <c r="E81" s="82" t="s">
        <v>151</v>
      </c>
      <c r="F81" s="83"/>
      <c r="G81" s="76" t="s">
        <v>141</v>
      </c>
      <c r="H81" s="82" t="s">
        <v>159</v>
      </c>
      <c r="I81" s="83"/>
      <c r="J81" s="76" t="s">
        <v>146</v>
      </c>
      <c r="K81" s="82" t="s">
        <v>166</v>
      </c>
      <c r="L81" s="83"/>
    </row>
    <row r="82" spans="4:12" x14ac:dyDescent="0.25">
      <c r="D82" s="75" t="s">
        <v>142</v>
      </c>
      <c r="E82" s="82" t="s">
        <v>153</v>
      </c>
      <c r="F82" s="83"/>
      <c r="G82" s="76" t="s">
        <v>19</v>
      </c>
      <c r="H82" s="82" t="s">
        <v>154</v>
      </c>
      <c r="I82" s="83"/>
      <c r="J82" s="76" t="s">
        <v>147</v>
      </c>
      <c r="K82" s="82" t="s">
        <v>168</v>
      </c>
      <c r="L82" s="83"/>
    </row>
    <row r="83" spans="4:12" x14ac:dyDescent="0.25">
      <c r="D83" s="75" t="s">
        <v>143</v>
      </c>
      <c r="E83" s="82" t="s">
        <v>150</v>
      </c>
      <c r="F83" s="83"/>
      <c r="G83" s="76" t="s">
        <v>135</v>
      </c>
      <c r="H83" s="82" t="s">
        <v>155</v>
      </c>
      <c r="I83" s="83"/>
      <c r="J83" s="76" t="s">
        <v>148</v>
      </c>
      <c r="K83" s="82" t="s">
        <v>160</v>
      </c>
      <c r="L83" s="83"/>
    </row>
    <row r="84" spans="4:12" x14ac:dyDescent="0.25">
      <c r="D84" s="75" t="s">
        <v>145</v>
      </c>
      <c r="E84" s="82" t="s">
        <v>157</v>
      </c>
      <c r="F84" s="83"/>
      <c r="G84" s="76" t="s">
        <v>161</v>
      </c>
      <c r="H84" s="82" t="s">
        <v>163</v>
      </c>
      <c r="I84" s="83"/>
      <c r="J84" s="76" t="s">
        <v>162</v>
      </c>
      <c r="K84" s="82" t="s">
        <v>164</v>
      </c>
      <c r="L84" s="83"/>
    </row>
  </sheetData>
  <mergeCells count="28">
    <mergeCell ref="E84:F84"/>
    <mergeCell ref="H84:I84"/>
    <mergeCell ref="K84:L84"/>
    <mergeCell ref="E82:F82"/>
    <mergeCell ref="H82:I82"/>
    <mergeCell ref="K82:L82"/>
    <mergeCell ref="E83:F83"/>
    <mergeCell ref="H83:I83"/>
    <mergeCell ref="K83:L83"/>
    <mergeCell ref="D79:L79"/>
    <mergeCell ref="E80:F80"/>
    <mergeCell ref="H80:I80"/>
    <mergeCell ref="K80:L80"/>
    <mergeCell ref="E81:F81"/>
    <mergeCell ref="H81:I81"/>
    <mergeCell ref="K81:L81"/>
    <mergeCell ref="A67:T67"/>
    <mergeCell ref="A1:T1"/>
    <mergeCell ref="A2:T2"/>
    <mergeCell ref="A14:T14"/>
    <mergeCell ref="A15:T15"/>
    <mergeCell ref="A27:T27"/>
    <mergeCell ref="A28:T28"/>
    <mergeCell ref="A40:T40"/>
    <mergeCell ref="A41:T41"/>
    <mergeCell ref="A53:T53"/>
    <mergeCell ref="A54:T54"/>
    <mergeCell ref="A66:T6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A642BE-C39B-4FA0-8CA3-D6D893E50119}">
  <sheetPr>
    <tabColor rgb="FFFF66CC"/>
  </sheetPr>
  <dimension ref="A1:L63"/>
  <sheetViews>
    <sheetView tabSelected="1" topLeftCell="A17" zoomScale="90" zoomScaleNormal="90" workbookViewId="0">
      <selection activeCell="F39" sqref="F39"/>
    </sheetView>
  </sheetViews>
  <sheetFormatPr baseColWidth="10" defaultRowHeight="15" x14ac:dyDescent="0.25"/>
  <cols>
    <col min="1" max="1" width="3.28515625" style="26" bestFit="1" customWidth="1"/>
    <col min="2" max="2" width="38.140625" style="26" customWidth="1"/>
    <col min="3" max="4" width="11.42578125" style="26"/>
    <col min="5" max="5" width="4.85546875" style="4" customWidth="1"/>
    <col min="6" max="6" width="32.28515625" style="4" customWidth="1"/>
    <col min="7" max="7" width="5.5703125" style="38" bestFit="1" customWidth="1"/>
    <col min="8" max="16384" width="11.42578125" style="4"/>
  </cols>
  <sheetData>
    <row r="1" spans="1:12" x14ac:dyDescent="0.25">
      <c r="A1" s="108" t="s">
        <v>112</v>
      </c>
      <c r="B1" s="108"/>
      <c r="C1" s="108"/>
      <c r="D1" s="108"/>
      <c r="F1" s="108" t="s">
        <v>61</v>
      </c>
      <c r="G1" s="108"/>
      <c r="H1" s="108"/>
      <c r="I1" s="108"/>
      <c r="J1" s="108"/>
      <c r="K1" s="108"/>
      <c r="L1" s="108"/>
    </row>
    <row r="2" spans="1:12" x14ac:dyDescent="0.25">
      <c r="A2" s="88" t="s">
        <v>99</v>
      </c>
      <c r="B2" s="88"/>
      <c r="C2" s="39" t="s">
        <v>35</v>
      </c>
      <c r="D2" s="39" t="s">
        <v>36</v>
      </c>
      <c r="F2" s="89" t="s">
        <v>111</v>
      </c>
      <c r="G2" s="89"/>
      <c r="H2" s="86" t="s">
        <v>99</v>
      </c>
      <c r="I2" s="85" t="s">
        <v>65</v>
      </c>
      <c r="J2" s="95" t="s">
        <v>18</v>
      </c>
      <c r="K2" s="92" t="s">
        <v>15</v>
      </c>
      <c r="L2" s="91" t="s">
        <v>36</v>
      </c>
    </row>
    <row r="3" spans="1:12" s="43" customFormat="1" x14ac:dyDescent="0.25">
      <c r="A3" s="58">
        <v>1</v>
      </c>
      <c r="B3" s="46" t="s">
        <v>90</v>
      </c>
      <c r="C3" s="59">
        <f>'AC3 B'!S4</f>
        <v>16.799999999999997</v>
      </c>
      <c r="D3" s="60">
        <v>5</v>
      </c>
      <c r="E3" s="77"/>
      <c r="F3" s="89" t="s">
        <v>39</v>
      </c>
      <c r="G3" s="89"/>
      <c r="H3" s="86"/>
      <c r="I3" s="85"/>
      <c r="J3" s="95"/>
      <c r="K3" s="92"/>
      <c r="L3" s="91"/>
    </row>
    <row r="4" spans="1:12" s="43" customFormat="1" x14ac:dyDescent="0.25">
      <c r="A4" s="58">
        <v>2</v>
      </c>
      <c r="B4" s="47" t="s">
        <v>91</v>
      </c>
      <c r="C4" s="59">
        <f>'AC3 B'!S5</f>
        <v>14.100000000000001</v>
      </c>
      <c r="D4" s="60">
        <v>16</v>
      </c>
      <c r="E4" s="77"/>
      <c r="F4" s="73" t="s">
        <v>117</v>
      </c>
      <c r="G4" s="54" t="s">
        <v>110</v>
      </c>
      <c r="H4" s="41">
        <f>C16</f>
        <v>17.350000000000001</v>
      </c>
      <c r="I4" s="45">
        <f>C32</f>
        <v>17.5</v>
      </c>
      <c r="J4" s="45">
        <f>C57</f>
        <v>16.649999999999999</v>
      </c>
      <c r="K4" s="41">
        <f>SUM(H4:J4)</f>
        <v>51.5</v>
      </c>
      <c r="L4" s="79">
        <f>_xlfn.RANK.EQ(K4,$K$4:$K$21,0)</f>
        <v>1</v>
      </c>
    </row>
    <row r="5" spans="1:12" s="43" customFormat="1" x14ac:dyDescent="0.25">
      <c r="A5" s="58">
        <v>3</v>
      </c>
      <c r="B5" s="48" t="s">
        <v>92</v>
      </c>
      <c r="C5" s="59">
        <f>'AC3 B'!S6</f>
        <v>14.649999999999999</v>
      </c>
      <c r="D5" s="60" t="s">
        <v>174</v>
      </c>
      <c r="E5" s="77"/>
      <c r="F5" s="69" t="s">
        <v>118</v>
      </c>
      <c r="G5" s="54" t="s">
        <v>41</v>
      </c>
      <c r="H5" s="41">
        <f>C10</f>
        <v>13.95</v>
      </c>
      <c r="I5" s="45">
        <f>C26</f>
        <v>11.2</v>
      </c>
      <c r="J5" s="45">
        <f>C42</f>
        <v>12.649999999999999</v>
      </c>
      <c r="K5" s="41">
        <f t="shared" ref="K5:K21" si="0">SUM(H5:J5)</f>
        <v>37.799999999999997</v>
      </c>
      <c r="L5" s="79">
        <v>16</v>
      </c>
    </row>
    <row r="6" spans="1:12" x14ac:dyDescent="0.25">
      <c r="A6" s="58">
        <v>4</v>
      </c>
      <c r="B6" s="49" t="s">
        <v>93</v>
      </c>
      <c r="C6" s="59">
        <f>'AC3 B'!S7</f>
        <v>18.100000000000001</v>
      </c>
      <c r="D6" s="60">
        <v>1</v>
      </c>
      <c r="E6" s="77"/>
      <c r="F6" s="70" t="s">
        <v>119</v>
      </c>
      <c r="G6" s="54" t="s">
        <v>44</v>
      </c>
      <c r="H6" s="45">
        <f>C8</f>
        <v>16.149999999999999</v>
      </c>
      <c r="I6" s="45">
        <f>C24</f>
        <v>15.7</v>
      </c>
      <c r="J6" s="45">
        <f>C49</f>
        <v>14.05</v>
      </c>
      <c r="K6" s="41">
        <f t="shared" si="0"/>
        <v>45.9</v>
      </c>
      <c r="L6" s="79">
        <v>6</v>
      </c>
    </row>
    <row r="7" spans="1:12" x14ac:dyDescent="0.25">
      <c r="A7" s="58">
        <v>5</v>
      </c>
      <c r="B7" s="50" t="s">
        <v>94</v>
      </c>
      <c r="C7" s="59">
        <f>'AC3 B'!S8</f>
        <v>15.8</v>
      </c>
      <c r="D7" s="60">
        <v>10</v>
      </c>
      <c r="E7" s="77"/>
      <c r="F7" s="72" t="s">
        <v>120</v>
      </c>
      <c r="G7" s="54" t="s">
        <v>44</v>
      </c>
      <c r="H7" s="45">
        <f>C18</f>
        <v>17.399999999999999</v>
      </c>
      <c r="I7" s="45">
        <f>C34</f>
        <v>18.2</v>
      </c>
      <c r="J7" s="45">
        <f>C50</f>
        <v>15.700000000000003</v>
      </c>
      <c r="K7" s="41">
        <f t="shared" si="0"/>
        <v>51.3</v>
      </c>
      <c r="L7" s="79">
        <v>2</v>
      </c>
    </row>
    <row r="8" spans="1:12" x14ac:dyDescent="0.25">
      <c r="A8" s="58">
        <v>6</v>
      </c>
      <c r="B8" s="51" t="s">
        <v>95</v>
      </c>
      <c r="C8" s="59">
        <f>'AC3 B'!S9</f>
        <v>16.149999999999999</v>
      </c>
      <c r="D8" s="60">
        <v>9</v>
      </c>
      <c r="E8" s="77"/>
      <c r="F8" s="71" t="s">
        <v>121</v>
      </c>
      <c r="G8" s="54" t="s">
        <v>45</v>
      </c>
      <c r="H8" s="45">
        <f>C14</f>
        <v>14.850000000000001</v>
      </c>
      <c r="I8" s="45">
        <f>C39</f>
        <v>13.45</v>
      </c>
      <c r="J8" s="45">
        <f>C55</f>
        <v>13.75</v>
      </c>
      <c r="K8" s="41">
        <f t="shared" si="0"/>
        <v>42.05</v>
      </c>
      <c r="L8" s="79">
        <v>12</v>
      </c>
    </row>
    <row r="9" spans="1:12" x14ac:dyDescent="0.25">
      <c r="A9" s="58">
        <v>7</v>
      </c>
      <c r="B9" s="49" t="s">
        <v>96</v>
      </c>
      <c r="C9" s="59">
        <f>'AC3 B'!S10</f>
        <v>15.1</v>
      </c>
      <c r="D9" s="60">
        <v>11</v>
      </c>
      <c r="E9" s="77"/>
      <c r="F9" s="71" t="s">
        <v>122</v>
      </c>
      <c r="G9" s="54" t="s">
        <v>42</v>
      </c>
      <c r="H9" s="45">
        <f>C12</f>
        <v>14.299999999999999</v>
      </c>
      <c r="I9" s="45">
        <f>C37</f>
        <v>17.05</v>
      </c>
      <c r="J9" s="45">
        <f>C53</f>
        <v>13.8</v>
      </c>
      <c r="K9" s="41">
        <f t="shared" si="0"/>
        <v>45.150000000000006</v>
      </c>
      <c r="L9" s="79">
        <v>8</v>
      </c>
    </row>
    <row r="10" spans="1:12" x14ac:dyDescent="0.25">
      <c r="A10" s="58">
        <v>8</v>
      </c>
      <c r="B10" s="50" t="s">
        <v>97</v>
      </c>
      <c r="C10" s="59">
        <f>'AC3 B'!S11</f>
        <v>13.95</v>
      </c>
      <c r="D10" s="60">
        <v>17</v>
      </c>
      <c r="E10" s="38"/>
      <c r="F10" s="67" t="s">
        <v>123</v>
      </c>
      <c r="G10" s="54" t="s">
        <v>41</v>
      </c>
      <c r="H10" s="45">
        <f>C3</f>
        <v>16.799999999999997</v>
      </c>
      <c r="I10" s="45">
        <f>C28</f>
        <v>14.649999999999999</v>
      </c>
      <c r="J10" s="45">
        <f>C44</f>
        <v>12.5</v>
      </c>
      <c r="K10" s="41">
        <f t="shared" si="0"/>
        <v>43.949999999999996</v>
      </c>
      <c r="L10" s="79">
        <v>10</v>
      </c>
    </row>
    <row r="11" spans="1:12" x14ac:dyDescent="0.25">
      <c r="A11" s="58">
        <v>9</v>
      </c>
      <c r="B11" s="51" t="s">
        <v>98</v>
      </c>
      <c r="C11" s="59">
        <f>'AC3 B'!S12</f>
        <v>17.25</v>
      </c>
      <c r="D11" s="60">
        <v>4</v>
      </c>
      <c r="E11" s="77"/>
      <c r="F11" s="72" t="s">
        <v>124</v>
      </c>
      <c r="G11" s="54" t="s">
        <v>44</v>
      </c>
      <c r="H11" s="45">
        <f>C13</f>
        <v>16.650000000000002</v>
      </c>
      <c r="I11" s="45">
        <f>C38</f>
        <v>15.05</v>
      </c>
      <c r="J11" s="45">
        <f>C54</f>
        <v>14.3</v>
      </c>
      <c r="K11" s="41">
        <f t="shared" si="0"/>
        <v>46</v>
      </c>
      <c r="L11" s="79">
        <v>5</v>
      </c>
    </row>
    <row r="12" spans="1:12" x14ac:dyDescent="0.25">
      <c r="A12" s="58">
        <v>10</v>
      </c>
      <c r="B12" s="61" t="s">
        <v>101</v>
      </c>
      <c r="C12" s="59">
        <f>'AC3 B'!S43</f>
        <v>14.299999999999999</v>
      </c>
      <c r="D12" s="60">
        <v>15</v>
      </c>
      <c r="E12" s="38"/>
      <c r="F12" s="72" t="s">
        <v>125</v>
      </c>
      <c r="G12" s="54" t="s">
        <v>41</v>
      </c>
      <c r="H12" s="45">
        <f>C15</f>
        <v>16.2</v>
      </c>
      <c r="I12" s="45">
        <f>C31</f>
        <v>15.650000000000002</v>
      </c>
      <c r="J12" s="45">
        <f>C56</f>
        <v>11.95</v>
      </c>
      <c r="K12" s="41">
        <f t="shared" si="0"/>
        <v>43.8</v>
      </c>
      <c r="L12" s="79">
        <v>11</v>
      </c>
    </row>
    <row r="13" spans="1:12" x14ac:dyDescent="0.25">
      <c r="A13" s="58">
        <v>11</v>
      </c>
      <c r="B13" s="62" t="s">
        <v>102</v>
      </c>
      <c r="C13" s="59">
        <f>'AC3 B'!S44</f>
        <v>16.650000000000002</v>
      </c>
      <c r="D13" s="60">
        <v>6</v>
      </c>
      <c r="E13" s="77"/>
      <c r="F13" s="67" t="s">
        <v>126</v>
      </c>
      <c r="G13" s="54" t="s">
        <v>43</v>
      </c>
      <c r="H13" s="45">
        <f>C5</f>
        <v>14.649999999999999</v>
      </c>
      <c r="I13" s="45">
        <f>C30</f>
        <v>13.25</v>
      </c>
      <c r="J13" s="45">
        <f>C46</f>
        <v>12.600000000000001</v>
      </c>
      <c r="K13" s="41">
        <f t="shared" si="0"/>
        <v>40.5</v>
      </c>
      <c r="L13" s="79">
        <v>14</v>
      </c>
    </row>
    <row r="14" spans="1:12" x14ac:dyDescent="0.25">
      <c r="A14" s="58">
        <v>12</v>
      </c>
      <c r="B14" s="63" t="s">
        <v>103</v>
      </c>
      <c r="C14" s="59">
        <f>'AC3 B'!S45</f>
        <v>14.850000000000001</v>
      </c>
      <c r="D14" s="60">
        <v>12</v>
      </c>
      <c r="E14" s="38"/>
      <c r="F14" s="72" t="s">
        <v>127</v>
      </c>
      <c r="G14" s="54" t="s">
        <v>42</v>
      </c>
      <c r="H14" s="45">
        <f>C20</f>
        <v>16.25</v>
      </c>
      <c r="I14" s="45">
        <f>C36</f>
        <v>15.650000000000002</v>
      </c>
      <c r="J14" s="45">
        <f>C52</f>
        <v>13.349999999999998</v>
      </c>
      <c r="K14" s="41">
        <f t="shared" si="0"/>
        <v>45.25</v>
      </c>
      <c r="L14" s="79">
        <v>7</v>
      </c>
    </row>
    <row r="15" spans="1:12" x14ac:dyDescent="0.25">
      <c r="A15" s="58">
        <v>13</v>
      </c>
      <c r="B15" s="64" t="s">
        <v>104</v>
      </c>
      <c r="C15" s="59">
        <f>'AC3 B'!S46</f>
        <v>16.2</v>
      </c>
      <c r="D15" s="60">
        <v>8</v>
      </c>
      <c r="E15" s="77"/>
      <c r="F15" s="68" t="s">
        <v>128</v>
      </c>
      <c r="G15" s="54" t="s">
        <v>43</v>
      </c>
      <c r="H15" s="45">
        <f>C4</f>
        <v>14.100000000000001</v>
      </c>
      <c r="I15" s="45">
        <f>C29</f>
        <v>12.9</v>
      </c>
      <c r="J15" s="45">
        <f>C45</f>
        <v>10.55</v>
      </c>
      <c r="K15" s="41">
        <f t="shared" si="0"/>
        <v>37.549999999999997</v>
      </c>
      <c r="L15" s="79">
        <v>17</v>
      </c>
    </row>
    <row r="16" spans="1:12" x14ac:dyDescent="0.25">
      <c r="A16" s="58">
        <v>14</v>
      </c>
      <c r="B16" s="65" t="s">
        <v>105</v>
      </c>
      <c r="C16" s="59">
        <f>'AC3 B'!S47</f>
        <v>17.350000000000001</v>
      </c>
      <c r="D16" s="60">
        <v>3</v>
      </c>
      <c r="E16" s="38"/>
      <c r="F16" s="69" t="s">
        <v>129</v>
      </c>
      <c r="G16" s="54" t="s">
        <v>41</v>
      </c>
      <c r="H16" s="45">
        <f>C7</f>
        <v>15.8</v>
      </c>
      <c r="I16" s="45">
        <f>C23</f>
        <v>14.899999999999999</v>
      </c>
      <c r="J16" s="45">
        <f>C48</f>
        <v>10</v>
      </c>
      <c r="K16" s="41">
        <f t="shared" si="0"/>
        <v>40.700000000000003</v>
      </c>
      <c r="L16" s="79">
        <v>13</v>
      </c>
    </row>
    <row r="17" spans="1:12" x14ac:dyDescent="0.25">
      <c r="A17" s="58">
        <v>15</v>
      </c>
      <c r="B17" s="64" t="s">
        <v>106</v>
      </c>
      <c r="C17" s="59">
        <f>'AC3 B'!S48</f>
        <v>14.600000000000001</v>
      </c>
      <c r="D17" s="60">
        <v>14</v>
      </c>
      <c r="E17" s="38"/>
      <c r="F17" s="73" t="s">
        <v>130</v>
      </c>
      <c r="G17" s="54" t="s">
        <v>43</v>
      </c>
      <c r="H17" s="45">
        <f>C19</f>
        <v>14.65</v>
      </c>
      <c r="I17" s="45">
        <f>C35</f>
        <v>14.65</v>
      </c>
      <c r="J17" s="45">
        <f>C51</f>
        <v>11.4</v>
      </c>
      <c r="K17" s="41">
        <f t="shared" si="0"/>
        <v>40.700000000000003</v>
      </c>
      <c r="L17" s="79">
        <v>13</v>
      </c>
    </row>
    <row r="18" spans="1:12" x14ac:dyDescent="0.25">
      <c r="A18" s="58">
        <v>16</v>
      </c>
      <c r="B18" s="64" t="s">
        <v>107</v>
      </c>
      <c r="C18" s="59">
        <f>'AC3 B'!S49</f>
        <v>17.399999999999999</v>
      </c>
      <c r="D18" s="60">
        <v>2</v>
      </c>
      <c r="E18" s="38"/>
      <c r="F18" s="68" t="s">
        <v>131</v>
      </c>
      <c r="G18" s="54" t="s">
        <v>42</v>
      </c>
      <c r="H18" s="45">
        <f>C9</f>
        <v>15.1</v>
      </c>
      <c r="I18" s="45">
        <f>C25</f>
        <v>15</v>
      </c>
      <c r="J18" s="45">
        <f>C41</f>
        <v>14.299999999999999</v>
      </c>
      <c r="K18" s="41">
        <f t="shared" si="0"/>
        <v>44.4</v>
      </c>
      <c r="L18" s="79">
        <v>9</v>
      </c>
    </row>
    <row r="19" spans="1:12" ht="15" customHeight="1" x14ac:dyDescent="0.25">
      <c r="A19" s="58">
        <v>17</v>
      </c>
      <c r="B19" s="65" t="s">
        <v>108</v>
      </c>
      <c r="C19" s="59">
        <f>'AC3 B'!S50</f>
        <v>14.65</v>
      </c>
      <c r="D19" s="60" t="s">
        <v>174</v>
      </c>
      <c r="E19" s="38"/>
      <c r="F19" s="70" t="s">
        <v>132</v>
      </c>
      <c r="G19" s="54" t="s">
        <v>44</v>
      </c>
      <c r="H19" s="45">
        <f>C11</f>
        <v>17.25</v>
      </c>
      <c r="I19" s="45">
        <f>C27</f>
        <v>15.9</v>
      </c>
      <c r="J19" s="45">
        <f>C43</f>
        <v>15.799999999999997</v>
      </c>
      <c r="K19" s="41">
        <f t="shared" si="0"/>
        <v>48.949999999999996</v>
      </c>
      <c r="L19" s="79">
        <v>4</v>
      </c>
    </row>
    <row r="20" spans="1:12" x14ac:dyDescent="0.25">
      <c r="A20" s="58">
        <v>18</v>
      </c>
      <c r="B20" s="64" t="s">
        <v>109</v>
      </c>
      <c r="C20" s="59">
        <f>'AC3 B'!S51</f>
        <v>16.25</v>
      </c>
      <c r="D20" s="60">
        <v>7</v>
      </c>
      <c r="E20" s="38"/>
      <c r="F20" s="72" t="s">
        <v>133</v>
      </c>
      <c r="G20" s="54" t="s">
        <v>43</v>
      </c>
      <c r="H20" s="45">
        <f>C17</f>
        <v>14.600000000000001</v>
      </c>
      <c r="I20" s="45">
        <f>C33</f>
        <v>12.899999999999999</v>
      </c>
      <c r="J20" s="45">
        <f>C58</f>
        <v>11.15</v>
      </c>
      <c r="K20" s="41">
        <f t="shared" si="0"/>
        <v>38.65</v>
      </c>
      <c r="L20" s="79">
        <v>15</v>
      </c>
    </row>
    <row r="21" spans="1:12" x14ac:dyDescent="0.25">
      <c r="A21" s="88" t="s">
        <v>65</v>
      </c>
      <c r="B21" s="88"/>
      <c r="C21" s="39" t="s">
        <v>35</v>
      </c>
      <c r="D21" s="39" t="s">
        <v>36</v>
      </c>
      <c r="F21" s="68" t="s">
        <v>134</v>
      </c>
      <c r="G21" s="54" t="s">
        <v>42</v>
      </c>
      <c r="H21" s="45">
        <f>C6</f>
        <v>18.100000000000001</v>
      </c>
      <c r="I21" s="45">
        <f>C22</f>
        <v>16.850000000000001</v>
      </c>
      <c r="J21" s="45">
        <f>C47</f>
        <v>14.95</v>
      </c>
      <c r="K21" s="41">
        <f t="shared" si="0"/>
        <v>49.900000000000006</v>
      </c>
      <c r="L21" s="79">
        <v>3</v>
      </c>
    </row>
    <row r="22" spans="1:12" x14ac:dyDescent="0.25">
      <c r="A22" s="58">
        <v>10</v>
      </c>
      <c r="B22" s="64" t="s">
        <v>93</v>
      </c>
      <c r="C22" s="59">
        <f>'AC3 B'!S17</f>
        <v>16.850000000000001</v>
      </c>
      <c r="D22" s="60">
        <v>4</v>
      </c>
      <c r="E22" s="38"/>
      <c r="G22" s="4"/>
    </row>
    <row r="23" spans="1:12" x14ac:dyDescent="0.25">
      <c r="A23" s="58">
        <v>11</v>
      </c>
      <c r="B23" s="65" t="s">
        <v>94</v>
      </c>
      <c r="C23" s="59">
        <f>'AC3 B'!S18</f>
        <v>14.899999999999999</v>
      </c>
      <c r="D23" s="60">
        <v>10</v>
      </c>
      <c r="E23" s="78"/>
      <c r="F23" s="109" t="s">
        <v>60</v>
      </c>
      <c r="G23" s="110"/>
      <c r="H23" s="110"/>
      <c r="I23" s="110"/>
      <c r="J23" s="110"/>
      <c r="K23" s="110"/>
      <c r="L23" s="111"/>
    </row>
    <row r="24" spans="1:12" x14ac:dyDescent="0.25">
      <c r="A24" s="58">
        <v>12</v>
      </c>
      <c r="B24" s="64" t="s">
        <v>95</v>
      </c>
      <c r="C24" s="59">
        <f>'AC3 B'!S19</f>
        <v>15.7</v>
      </c>
      <c r="D24" s="60">
        <f t="shared" ref="D24" si="1">_xlfn.RANK.EQ(C24,$C$22:$C$39,0)</f>
        <v>6</v>
      </c>
      <c r="E24" s="78"/>
      <c r="F24" s="112" t="s">
        <v>111</v>
      </c>
      <c r="G24" s="113"/>
      <c r="H24" s="96" t="s">
        <v>35</v>
      </c>
      <c r="I24" s="98" t="s">
        <v>35</v>
      </c>
      <c r="J24" s="100" t="s">
        <v>35</v>
      </c>
      <c r="K24" s="102" t="s">
        <v>15</v>
      </c>
      <c r="L24" s="104" t="s">
        <v>36</v>
      </c>
    </row>
    <row r="25" spans="1:12" x14ac:dyDescent="0.25">
      <c r="A25" s="58">
        <v>13</v>
      </c>
      <c r="B25" s="64" t="s">
        <v>96</v>
      </c>
      <c r="C25" s="59">
        <f>'AC3 B'!S20</f>
        <v>15</v>
      </c>
      <c r="D25" s="60">
        <v>9</v>
      </c>
      <c r="E25" s="78"/>
      <c r="F25" s="114" t="s">
        <v>39</v>
      </c>
      <c r="G25" s="115"/>
      <c r="H25" s="97"/>
      <c r="I25" s="99"/>
      <c r="J25" s="101"/>
      <c r="K25" s="103"/>
      <c r="L25" s="105"/>
    </row>
    <row r="26" spans="1:12" ht="15" customHeight="1" x14ac:dyDescent="0.25">
      <c r="A26" s="58">
        <v>14</v>
      </c>
      <c r="B26" s="65" t="s">
        <v>97</v>
      </c>
      <c r="C26" s="59">
        <f>'AC3 B'!S21</f>
        <v>11.2</v>
      </c>
      <c r="D26" s="60">
        <v>15</v>
      </c>
      <c r="E26" s="38"/>
      <c r="F26" s="107" t="s">
        <v>113</v>
      </c>
      <c r="G26" s="94" t="s">
        <v>44</v>
      </c>
      <c r="H26" s="94">
        <v>51.3</v>
      </c>
      <c r="I26" s="94">
        <v>48.949999999999996</v>
      </c>
      <c r="J26" s="94">
        <v>46</v>
      </c>
      <c r="K26" s="94">
        <f>SUM(H26:J28)</f>
        <v>146.25</v>
      </c>
      <c r="L26" s="94">
        <f>_xlfn.RANK.EQ(K26,$K$26:$K$37,0)</f>
        <v>1</v>
      </c>
    </row>
    <row r="27" spans="1:12" x14ac:dyDescent="0.25">
      <c r="A27" s="58">
        <v>15</v>
      </c>
      <c r="B27" s="64" t="s">
        <v>98</v>
      </c>
      <c r="C27" s="59">
        <f>'AC3 B'!S22</f>
        <v>15.9</v>
      </c>
      <c r="D27" s="60">
        <v>5</v>
      </c>
      <c r="E27" s="38"/>
      <c r="F27" s="107"/>
      <c r="G27" s="94"/>
      <c r="H27" s="94"/>
      <c r="I27" s="94"/>
      <c r="J27" s="94"/>
      <c r="K27" s="94"/>
      <c r="L27" s="94"/>
    </row>
    <row r="28" spans="1:12" x14ac:dyDescent="0.25">
      <c r="A28" s="58">
        <v>16</v>
      </c>
      <c r="B28" s="61" t="s">
        <v>90</v>
      </c>
      <c r="C28" s="59">
        <f>'AC3 B'!S23</f>
        <v>14.649999999999999</v>
      </c>
      <c r="D28" s="60" t="s">
        <v>174</v>
      </c>
      <c r="E28" s="78"/>
      <c r="F28" s="107"/>
      <c r="G28" s="94"/>
      <c r="H28" s="94"/>
      <c r="I28" s="94"/>
      <c r="J28" s="94"/>
      <c r="K28" s="94"/>
      <c r="L28" s="94"/>
    </row>
    <row r="29" spans="1:12" ht="15" customHeight="1" x14ac:dyDescent="0.25">
      <c r="A29" s="58">
        <v>17</v>
      </c>
      <c r="B29" s="62" t="s">
        <v>91</v>
      </c>
      <c r="C29" s="59">
        <f>'AC3 B'!S24</f>
        <v>12.9</v>
      </c>
      <c r="D29" s="60" t="s">
        <v>175</v>
      </c>
      <c r="E29" s="78"/>
      <c r="F29" s="107" t="s">
        <v>114</v>
      </c>
      <c r="G29" s="94" t="s">
        <v>42</v>
      </c>
      <c r="H29" s="94">
        <v>49.900000000000006</v>
      </c>
      <c r="I29" s="94">
        <v>45.25</v>
      </c>
      <c r="J29" s="94">
        <v>45.150000000000006</v>
      </c>
      <c r="K29" s="94">
        <f t="shared" ref="K29" si="2">SUM(H29:J31)</f>
        <v>140.30000000000001</v>
      </c>
      <c r="L29" s="94">
        <f t="shared" ref="L29" si="3">_xlfn.RANK.EQ(K29,$K$26:$K$37,0)</f>
        <v>2</v>
      </c>
    </row>
    <row r="30" spans="1:12" x14ac:dyDescent="0.25">
      <c r="A30" s="58">
        <v>18</v>
      </c>
      <c r="B30" s="63" t="s">
        <v>92</v>
      </c>
      <c r="C30" s="59">
        <f>'AC3 B'!S25</f>
        <v>13.25</v>
      </c>
      <c r="D30" s="60">
        <v>13</v>
      </c>
      <c r="E30" s="38"/>
      <c r="F30" s="107"/>
      <c r="G30" s="94"/>
      <c r="H30" s="94"/>
      <c r="I30" s="94"/>
      <c r="J30" s="94"/>
      <c r="K30" s="94"/>
      <c r="L30" s="94"/>
    </row>
    <row r="31" spans="1:12" x14ac:dyDescent="0.25">
      <c r="A31" s="58">
        <v>37</v>
      </c>
      <c r="B31" s="64" t="s">
        <v>104</v>
      </c>
      <c r="C31" s="59">
        <f>'AC3 B'!S56</f>
        <v>15.650000000000002</v>
      </c>
      <c r="D31" s="60" t="s">
        <v>171</v>
      </c>
      <c r="E31" s="38"/>
      <c r="F31" s="107"/>
      <c r="G31" s="94"/>
      <c r="H31" s="94"/>
      <c r="I31" s="94"/>
      <c r="J31" s="94"/>
      <c r="K31" s="94"/>
      <c r="L31" s="94"/>
    </row>
    <row r="32" spans="1:12" ht="15" customHeight="1" x14ac:dyDescent="0.25">
      <c r="A32" s="58">
        <v>38</v>
      </c>
      <c r="B32" s="65" t="s">
        <v>105</v>
      </c>
      <c r="C32" s="59">
        <f>'AC3 B'!S57</f>
        <v>17.5</v>
      </c>
      <c r="D32" s="60">
        <v>2</v>
      </c>
      <c r="E32" s="38"/>
      <c r="F32" s="107" t="s">
        <v>115</v>
      </c>
      <c r="G32" s="94" t="s">
        <v>43</v>
      </c>
      <c r="H32" s="94">
        <v>40.700000000000003</v>
      </c>
      <c r="I32" s="94">
        <v>40.5</v>
      </c>
      <c r="J32" s="94">
        <v>38.65</v>
      </c>
      <c r="K32" s="94">
        <f t="shared" ref="K32" si="4">SUM(H32:J34)</f>
        <v>119.85</v>
      </c>
      <c r="L32" s="94">
        <f t="shared" ref="L32" si="5">_xlfn.RANK.EQ(K32,$K$26:$K$37,0)</f>
        <v>4</v>
      </c>
    </row>
    <row r="33" spans="1:12" x14ac:dyDescent="0.25">
      <c r="A33" s="58">
        <v>39</v>
      </c>
      <c r="B33" s="64" t="s">
        <v>106</v>
      </c>
      <c r="C33" s="59">
        <f>'AC3 B'!S58</f>
        <v>12.899999999999999</v>
      </c>
      <c r="D33" s="60" t="s">
        <v>175</v>
      </c>
      <c r="E33" s="38"/>
      <c r="F33" s="107"/>
      <c r="G33" s="94"/>
      <c r="H33" s="94"/>
      <c r="I33" s="94"/>
      <c r="J33" s="94"/>
      <c r="K33" s="94"/>
      <c r="L33" s="94"/>
    </row>
    <row r="34" spans="1:12" x14ac:dyDescent="0.25">
      <c r="A34" s="58">
        <v>40</v>
      </c>
      <c r="B34" s="64" t="s">
        <v>107</v>
      </c>
      <c r="C34" s="59">
        <f>'AC3 B'!S59</f>
        <v>18.2</v>
      </c>
      <c r="D34" s="60">
        <v>1</v>
      </c>
      <c r="E34" s="38"/>
      <c r="F34" s="107"/>
      <c r="G34" s="94"/>
      <c r="H34" s="94"/>
      <c r="I34" s="94"/>
      <c r="J34" s="94"/>
      <c r="K34" s="94"/>
      <c r="L34" s="94"/>
    </row>
    <row r="35" spans="1:12" ht="15" customHeight="1" x14ac:dyDescent="0.25">
      <c r="A35" s="58">
        <v>41</v>
      </c>
      <c r="B35" s="65" t="s">
        <v>108</v>
      </c>
      <c r="C35" s="59">
        <f>'AC3 B'!S60</f>
        <v>14.65</v>
      </c>
      <c r="D35" s="60" t="s">
        <v>176</v>
      </c>
      <c r="E35" s="38"/>
      <c r="F35" s="107" t="s">
        <v>116</v>
      </c>
      <c r="G35" s="94" t="s">
        <v>41</v>
      </c>
      <c r="H35" s="94">
        <v>43.949999999999996</v>
      </c>
      <c r="I35" s="94">
        <v>43.8</v>
      </c>
      <c r="J35" s="94">
        <v>40.700000000000003</v>
      </c>
      <c r="K35" s="94">
        <f t="shared" ref="K35" si="6">SUM(H35:J37)</f>
        <v>128.44999999999999</v>
      </c>
      <c r="L35" s="94">
        <f t="shared" ref="L35" si="7">_xlfn.RANK.EQ(K35,$K$26:$K$37,0)</f>
        <v>3</v>
      </c>
    </row>
    <row r="36" spans="1:12" x14ac:dyDescent="0.25">
      <c r="A36" s="58">
        <v>42</v>
      </c>
      <c r="B36" s="64" t="s">
        <v>109</v>
      </c>
      <c r="C36" s="59">
        <f>'AC3 B'!S61</f>
        <v>15.650000000000002</v>
      </c>
      <c r="D36" s="60" t="s">
        <v>171</v>
      </c>
      <c r="E36" s="38"/>
      <c r="F36" s="107"/>
      <c r="G36" s="94"/>
      <c r="H36" s="94"/>
      <c r="I36" s="94"/>
      <c r="J36" s="94"/>
      <c r="K36" s="94"/>
      <c r="L36" s="94"/>
    </row>
    <row r="37" spans="1:12" x14ac:dyDescent="0.25">
      <c r="A37" s="58">
        <v>43</v>
      </c>
      <c r="B37" s="61" t="s">
        <v>101</v>
      </c>
      <c r="C37" s="59">
        <f>'AC3 B'!S62</f>
        <v>17.05</v>
      </c>
      <c r="D37" s="60">
        <v>3</v>
      </c>
      <c r="E37" s="38"/>
      <c r="F37" s="107"/>
      <c r="G37" s="94"/>
      <c r="H37" s="94"/>
      <c r="I37" s="94"/>
      <c r="J37" s="94"/>
      <c r="K37" s="94"/>
      <c r="L37" s="94"/>
    </row>
    <row r="38" spans="1:12" x14ac:dyDescent="0.25">
      <c r="A38" s="58">
        <v>44</v>
      </c>
      <c r="B38" s="62" t="s">
        <v>102</v>
      </c>
      <c r="C38" s="59">
        <f>'AC3 B'!S63</f>
        <v>15.05</v>
      </c>
      <c r="D38" s="60">
        <v>8</v>
      </c>
      <c r="E38" s="38"/>
      <c r="G38" s="4"/>
    </row>
    <row r="39" spans="1:12" x14ac:dyDescent="0.25">
      <c r="A39" s="58">
        <v>45</v>
      </c>
      <c r="B39" s="63" t="s">
        <v>103</v>
      </c>
      <c r="C39" s="59">
        <f>'AC3 B'!S64</f>
        <v>13.45</v>
      </c>
      <c r="D39" s="60">
        <v>12</v>
      </c>
      <c r="E39" s="78"/>
      <c r="G39" s="4"/>
    </row>
    <row r="40" spans="1:12" x14ac:dyDescent="0.25">
      <c r="A40" s="88" t="s">
        <v>18</v>
      </c>
      <c r="B40" s="88"/>
      <c r="C40" s="39" t="s">
        <v>35</v>
      </c>
      <c r="D40" s="39" t="s">
        <v>36</v>
      </c>
    </row>
    <row r="41" spans="1:12" x14ac:dyDescent="0.25">
      <c r="A41" s="58">
        <v>19</v>
      </c>
      <c r="B41" s="64" t="s">
        <v>96</v>
      </c>
      <c r="C41" s="59">
        <f>'AC3 B'!S30</f>
        <v>14.299999999999999</v>
      </c>
      <c r="D41" s="60" t="s">
        <v>177</v>
      </c>
      <c r="E41" s="78"/>
      <c r="G41" s="4"/>
    </row>
    <row r="42" spans="1:12" x14ac:dyDescent="0.25">
      <c r="A42" s="58">
        <v>20</v>
      </c>
      <c r="B42" s="65" t="s">
        <v>97</v>
      </c>
      <c r="C42" s="59">
        <f>'AC3 B'!S31</f>
        <v>12.649999999999999</v>
      </c>
      <c r="D42" s="60">
        <v>10</v>
      </c>
      <c r="E42" s="78"/>
      <c r="G42" s="4"/>
    </row>
    <row r="43" spans="1:12" x14ac:dyDescent="0.25">
      <c r="A43" s="58">
        <v>21</v>
      </c>
      <c r="B43" s="64" t="s">
        <v>98</v>
      </c>
      <c r="C43" s="59">
        <f>'AC3 B'!S32</f>
        <v>15.799999999999997</v>
      </c>
      <c r="D43" s="60">
        <v>2</v>
      </c>
      <c r="E43" s="38"/>
      <c r="G43" s="4"/>
    </row>
    <row r="44" spans="1:12" x14ac:dyDescent="0.25">
      <c r="A44" s="58">
        <v>22</v>
      </c>
      <c r="B44" s="61" t="s">
        <v>90</v>
      </c>
      <c r="C44" s="59">
        <f>'AC3 B'!S33</f>
        <v>12.5</v>
      </c>
      <c r="D44" s="60">
        <v>12</v>
      </c>
      <c r="E44" s="78"/>
      <c r="G44" s="4"/>
    </row>
    <row r="45" spans="1:12" x14ac:dyDescent="0.25">
      <c r="A45" s="58">
        <v>23</v>
      </c>
      <c r="B45" s="62" t="s">
        <v>91</v>
      </c>
      <c r="C45" s="59">
        <f>'AC3 B'!S34</f>
        <v>10.55</v>
      </c>
      <c r="D45" s="60">
        <v>16</v>
      </c>
      <c r="E45" s="78"/>
      <c r="G45" s="4"/>
    </row>
    <row r="46" spans="1:12" x14ac:dyDescent="0.25">
      <c r="A46" s="58">
        <v>24</v>
      </c>
      <c r="B46" s="63" t="s">
        <v>92</v>
      </c>
      <c r="C46" s="59">
        <f>'AC3 B'!S35</f>
        <v>12.600000000000001</v>
      </c>
      <c r="D46" s="60">
        <v>11</v>
      </c>
      <c r="E46" s="38"/>
    </row>
    <row r="47" spans="1:12" x14ac:dyDescent="0.25">
      <c r="A47" s="58">
        <v>25</v>
      </c>
      <c r="B47" s="64" t="s">
        <v>93</v>
      </c>
      <c r="C47" s="59">
        <f>'AC3 B'!S36</f>
        <v>14.95</v>
      </c>
      <c r="D47" s="60">
        <v>4</v>
      </c>
      <c r="E47" s="38"/>
    </row>
    <row r="48" spans="1:12" x14ac:dyDescent="0.25">
      <c r="A48" s="58">
        <v>26</v>
      </c>
      <c r="B48" s="65" t="s">
        <v>94</v>
      </c>
      <c r="C48" s="59">
        <f>'AC3 B'!S37</f>
        <v>10</v>
      </c>
      <c r="D48" s="60">
        <v>17</v>
      </c>
      <c r="E48" s="38"/>
    </row>
    <row r="49" spans="1:5" x14ac:dyDescent="0.25">
      <c r="A49" s="58">
        <v>27</v>
      </c>
      <c r="B49" s="64" t="s">
        <v>95</v>
      </c>
      <c r="C49" s="59">
        <f>'AC3 B'!S38</f>
        <v>14.05</v>
      </c>
      <c r="D49" s="60">
        <v>6</v>
      </c>
      <c r="E49" s="38"/>
    </row>
    <row r="50" spans="1:5" x14ac:dyDescent="0.25">
      <c r="A50" s="58">
        <v>46</v>
      </c>
      <c r="B50" s="64" t="s">
        <v>107</v>
      </c>
      <c r="C50" s="59">
        <f>'AC3 B'!S69</f>
        <v>15.700000000000003</v>
      </c>
      <c r="D50" s="60">
        <v>3</v>
      </c>
      <c r="E50" s="38"/>
    </row>
    <row r="51" spans="1:5" x14ac:dyDescent="0.25">
      <c r="A51" s="58">
        <v>47</v>
      </c>
      <c r="B51" s="65" t="s">
        <v>108</v>
      </c>
      <c r="C51" s="59">
        <f>'AC3 B'!S70</f>
        <v>11.4</v>
      </c>
      <c r="D51" s="60">
        <v>14</v>
      </c>
      <c r="E51" s="38"/>
    </row>
    <row r="52" spans="1:5" x14ac:dyDescent="0.25">
      <c r="A52" s="58">
        <v>48</v>
      </c>
      <c r="B52" s="64" t="s">
        <v>109</v>
      </c>
      <c r="C52" s="59">
        <f>'AC3 B'!S71</f>
        <v>13.349999999999998</v>
      </c>
      <c r="D52" s="60">
        <v>9</v>
      </c>
      <c r="E52" s="38"/>
    </row>
    <row r="53" spans="1:5" x14ac:dyDescent="0.25">
      <c r="A53" s="58">
        <v>49</v>
      </c>
      <c r="B53" s="61" t="s">
        <v>101</v>
      </c>
      <c r="C53" s="59">
        <f>'AC3 B'!S72</f>
        <v>13.8</v>
      </c>
      <c r="D53" s="60">
        <v>7</v>
      </c>
      <c r="E53" s="38"/>
    </row>
    <row r="54" spans="1:5" x14ac:dyDescent="0.25">
      <c r="A54" s="58">
        <v>50</v>
      </c>
      <c r="B54" s="62" t="s">
        <v>102</v>
      </c>
      <c r="C54" s="59">
        <f>'AC3 B'!S73</f>
        <v>14.3</v>
      </c>
      <c r="D54" s="60" t="s">
        <v>177</v>
      </c>
      <c r="E54" s="38"/>
    </row>
    <row r="55" spans="1:5" x14ac:dyDescent="0.25">
      <c r="A55" s="58">
        <v>51</v>
      </c>
      <c r="B55" s="63" t="s">
        <v>103</v>
      </c>
      <c r="C55" s="59">
        <f>'AC3 B'!S74</f>
        <v>13.75</v>
      </c>
      <c r="D55" s="60">
        <v>8</v>
      </c>
      <c r="E55" s="38"/>
    </row>
    <row r="56" spans="1:5" x14ac:dyDescent="0.25">
      <c r="A56" s="58">
        <v>52</v>
      </c>
      <c r="B56" s="64" t="s">
        <v>104</v>
      </c>
      <c r="C56" s="59">
        <f>'AC3 B'!S75</f>
        <v>11.95</v>
      </c>
      <c r="D56" s="60">
        <v>13</v>
      </c>
      <c r="E56" s="38"/>
    </row>
    <row r="57" spans="1:5" x14ac:dyDescent="0.25">
      <c r="A57" s="58">
        <v>53</v>
      </c>
      <c r="B57" s="65" t="s">
        <v>105</v>
      </c>
      <c r="C57" s="59">
        <f>'AC3 B'!S76</f>
        <v>16.649999999999999</v>
      </c>
      <c r="D57" s="60">
        <v>1</v>
      </c>
      <c r="E57" s="38"/>
    </row>
    <row r="58" spans="1:5" x14ac:dyDescent="0.25">
      <c r="A58" s="58">
        <v>54</v>
      </c>
      <c r="B58" s="64" t="s">
        <v>106</v>
      </c>
      <c r="C58" s="59">
        <f>'AC3 B'!S77</f>
        <v>11.15</v>
      </c>
      <c r="D58" s="60">
        <v>15</v>
      </c>
      <c r="E58" s="38"/>
    </row>
    <row r="59" spans="1:5" x14ac:dyDescent="0.25">
      <c r="C59" s="66"/>
    </row>
    <row r="60" spans="1:5" x14ac:dyDescent="0.25">
      <c r="C60" s="66"/>
    </row>
    <row r="61" spans="1:5" x14ac:dyDescent="0.25">
      <c r="C61" s="66"/>
    </row>
    <row r="62" spans="1:5" x14ac:dyDescent="0.25">
      <c r="C62" s="66"/>
    </row>
    <row r="63" spans="1:5" x14ac:dyDescent="0.25">
      <c r="C63" s="66"/>
    </row>
  </sheetData>
  <sortState ref="F4:G21">
    <sortCondition ref="F3"/>
  </sortState>
  <mergeCells count="48">
    <mergeCell ref="I35:I37"/>
    <mergeCell ref="J35:J37"/>
    <mergeCell ref="L35:L37"/>
    <mergeCell ref="I32:I34"/>
    <mergeCell ref="J32:J34"/>
    <mergeCell ref="K32:K34"/>
    <mergeCell ref="L32:L34"/>
    <mergeCell ref="K35:K37"/>
    <mergeCell ref="A21:B21"/>
    <mergeCell ref="A40:B40"/>
    <mergeCell ref="F32:F34"/>
    <mergeCell ref="G32:G34"/>
    <mergeCell ref="H32:H34"/>
    <mergeCell ref="F23:L23"/>
    <mergeCell ref="F24:G24"/>
    <mergeCell ref="H24:H25"/>
    <mergeCell ref="I24:I25"/>
    <mergeCell ref="J24:J25"/>
    <mergeCell ref="K24:K25"/>
    <mergeCell ref="L24:L25"/>
    <mergeCell ref="F25:G25"/>
    <mergeCell ref="F35:F37"/>
    <mergeCell ref="G35:G37"/>
    <mergeCell ref="H35:H37"/>
    <mergeCell ref="L26:L28"/>
    <mergeCell ref="F29:F31"/>
    <mergeCell ref="G29:G31"/>
    <mergeCell ref="H29:H31"/>
    <mergeCell ref="I29:I31"/>
    <mergeCell ref="J29:J31"/>
    <mergeCell ref="K29:K31"/>
    <mergeCell ref="L29:L31"/>
    <mergeCell ref="F26:F28"/>
    <mergeCell ref="G26:G28"/>
    <mergeCell ref="H26:H28"/>
    <mergeCell ref="I26:I28"/>
    <mergeCell ref="J26:J28"/>
    <mergeCell ref="K26:K28"/>
    <mergeCell ref="A1:D1"/>
    <mergeCell ref="F1:L1"/>
    <mergeCell ref="A2:B2"/>
    <mergeCell ref="F2:G2"/>
    <mergeCell ref="H2:H3"/>
    <mergeCell ref="I2:I3"/>
    <mergeCell ref="J2:J3"/>
    <mergeCell ref="K2:K3"/>
    <mergeCell ref="L2:L3"/>
    <mergeCell ref="F3:G3"/>
  </mergeCells>
  <conditionalFormatting sqref="C3:C20">
    <cfRule type="duplicateValues" dxfId="3" priority="4"/>
  </conditionalFormatting>
  <conditionalFormatting sqref="C22:C39">
    <cfRule type="duplicateValues" dxfId="2" priority="3"/>
  </conditionalFormatting>
  <conditionalFormatting sqref="C41:C58">
    <cfRule type="duplicateValues" dxfId="1" priority="2"/>
  </conditionalFormatting>
  <conditionalFormatting sqref="L4:L21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MAYOR B</vt:lpstr>
      <vt:lpstr>MAYOR B - PUESTOS</vt:lpstr>
      <vt:lpstr>JUVENIL B</vt:lpstr>
      <vt:lpstr>JUVENIL B - PUESTOS</vt:lpstr>
      <vt:lpstr>AC3 B</vt:lpstr>
      <vt:lpstr>AC3 B - PUESTOS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2022-11-14T17:53:07Z</dcterms:modified>
</cp:coreProperties>
</file>